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навчальний відділ 26-27\плани на перевірку\бакалаври\на відправку\"/>
    </mc:Choice>
  </mc:AlternateContent>
  <bookViews>
    <workbookView xWindow="0" yWindow="0" windowWidth="28800" windowHeight="12210" activeTab="1"/>
  </bookViews>
  <sheets>
    <sheet name="Титул  заочне" sheetId="1" r:id="rId1"/>
    <sheet name=" план С2  (26-27)" sheetId="2" r:id="rId2"/>
  </sheets>
  <definedNames>
    <definedName name="_xlnm._FilterDatabase" localSheetId="1" hidden="1">' план С2  (26-27)'!$O$1:$O$98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4" i="2" l="1"/>
  <c r="Y84" i="2"/>
  <c r="O83" i="2"/>
  <c r="N83" i="2"/>
  <c r="K83" i="2"/>
  <c r="I83" i="2"/>
  <c r="I84" i="2" s="1"/>
  <c r="G83" i="2"/>
  <c r="AW82" i="2"/>
  <c r="AV82" i="2"/>
  <c r="AU82" i="2"/>
  <c r="AT82" i="2"/>
  <c r="AS82" i="2"/>
  <c r="AR82" i="2"/>
  <c r="AQ82" i="2"/>
  <c r="AP82" i="2"/>
  <c r="L82" i="2"/>
  <c r="L83" i="2" s="1"/>
  <c r="K82" i="2"/>
  <c r="J82" i="2"/>
  <c r="J83" i="2" s="1"/>
  <c r="I82" i="2"/>
  <c r="H82" i="2"/>
  <c r="H83" i="2" s="1"/>
  <c r="G82" i="2"/>
  <c r="M81" i="2"/>
  <c r="H81" i="2"/>
  <c r="M80" i="2"/>
  <c r="H80" i="2"/>
  <c r="M79" i="2"/>
  <c r="H79" i="2"/>
  <c r="M78" i="2"/>
  <c r="H78" i="2"/>
  <c r="M77" i="2"/>
  <c r="H77" i="2"/>
  <c r="M76" i="2"/>
  <c r="H76" i="2"/>
  <c r="M75" i="2"/>
  <c r="H75" i="2"/>
  <c r="M74" i="2"/>
  <c r="H74" i="2"/>
  <c r="M73" i="2"/>
  <c r="H73" i="2"/>
  <c r="M72" i="2"/>
  <c r="H72" i="2"/>
  <c r="M71" i="2"/>
  <c r="H71" i="2"/>
  <c r="M70" i="2"/>
  <c r="M82" i="2" s="1"/>
  <c r="M83" i="2" s="1"/>
  <c r="H70" i="2"/>
  <c r="AW68" i="2"/>
  <c r="AV68" i="2"/>
  <c r="AU68" i="2"/>
  <c r="AT68" i="2"/>
  <c r="AS68" i="2"/>
  <c r="AR68" i="2"/>
  <c r="AQ68" i="2"/>
  <c r="AP68" i="2"/>
  <c r="I68" i="2"/>
  <c r="H68" i="2"/>
  <c r="G68" i="2"/>
  <c r="M67" i="2"/>
  <c r="H67" i="2"/>
  <c r="M66" i="2"/>
  <c r="H66" i="2"/>
  <c r="M65" i="2"/>
  <c r="H65" i="2"/>
  <c r="M64" i="2"/>
  <c r="M68" i="2" s="1"/>
  <c r="H64" i="2"/>
  <c r="AV61" i="2"/>
  <c r="AU61" i="2"/>
  <c r="AT61" i="2"/>
  <c r="AS61" i="2"/>
  <c r="W60" i="2"/>
  <c r="U60" i="2"/>
  <c r="T60" i="2"/>
  <c r="R60" i="2"/>
  <c r="Q60" i="2"/>
  <c r="O60" i="2"/>
  <c r="N60" i="2"/>
  <c r="L60" i="2"/>
  <c r="K60" i="2"/>
  <c r="J60" i="2"/>
  <c r="I60" i="2"/>
  <c r="G60" i="2"/>
  <c r="AW59" i="2"/>
  <c r="I59" i="2"/>
  <c r="H59" i="2"/>
  <c r="H60" i="2" s="1"/>
  <c r="X57" i="2"/>
  <c r="W57" i="2"/>
  <c r="U57" i="2"/>
  <c r="T57" i="2"/>
  <c r="R57" i="2"/>
  <c r="Q57" i="2"/>
  <c r="O57" i="2"/>
  <c r="N57" i="2"/>
  <c r="L57" i="2"/>
  <c r="L61" i="2" s="1"/>
  <c r="K57" i="2"/>
  <c r="J57" i="2"/>
  <c r="J61" i="2" s="1"/>
  <c r="H57" i="2"/>
  <c r="G57" i="2"/>
  <c r="AW56" i="2"/>
  <c r="AU56" i="2"/>
  <c r="AS56" i="2"/>
  <c r="I56" i="2"/>
  <c r="H56" i="2"/>
  <c r="M56" i="2" s="1"/>
  <c r="AW55" i="2"/>
  <c r="AU55" i="2"/>
  <c r="AS55" i="2"/>
  <c r="I55" i="2"/>
  <c r="I57" i="2" s="1"/>
  <c r="H55" i="2"/>
  <c r="M55" i="2" s="1"/>
  <c r="M57" i="2" s="1"/>
  <c r="X53" i="2"/>
  <c r="N53" i="2"/>
  <c r="I53" i="2"/>
  <c r="I61" i="2" s="1"/>
  <c r="G53" i="2"/>
  <c r="AW52" i="2"/>
  <c r="AV52" i="2"/>
  <c r="AU52" i="2"/>
  <c r="AT52" i="2"/>
  <c r="AS52" i="2"/>
  <c r="AR52" i="2"/>
  <c r="AQ52" i="2"/>
  <c r="AP52" i="2"/>
  <c r="M52" i="2"/>
  <c r="AY52" i="2" s="1"/>
  <c r="H52" i="2"/>
  <c r="AW50" i="2"/>
  <c r="AV50" i="2"/>
  <c r="AU50" i="2"/>
  <c r="AT50" i="2"/>
  <c r="AS50" i="2"/>
  <c r="AR50" i="2"/>
  <c r="AQ50" i="2"/>
  <c r="AP50" i="2"/>
  <c r="H50" i="2"/>
  <c r="M50" i="2" s="1"/>
  <c r="AY50" i="2" s="1"/>
  <c r="AW49" i="2"/>
  <c r="AV49" i="2"/>
  <c r="AU49" i="2"/>
  <c r="AT49" i="2"/>
  <c r="AS49" i="2"/>
  <c r="AR49" i="2"/>
  <c r="AQ49" i="2"/>
  <c r="AP49" i="2"/>
  <c r="M49" i="2"/>
  <c r="AY49" i="2" s="1"/>
  <c r="H49" i="2"/>
  <c r="AW48" i="2"/>
  <c r="AV48" i="2"/>
  <c r="AU48" i="2"/>
  <c r="AT48" i="2"/>
  <c r="AS48" i="2"/>
  <c r="AR48" i="2"/>
  <c r="AQ48" i="2"/>
  <c r="AP48" i="2"/>
  <c r="H48" i="2"/>
  <c r="M48" i="2" s="1"/>
  <c r="AY48" i="2" s="1"/>
  <c r="AY47" i="2"/>
  <c r="AW47" i="2"/>
  <c r="AV47" i="2"/>
  <c r="AU47" i="2"/>
  <c r="AT47" i="2"/>
  <c r="AS47" i="2"/>
  <c r="AR47" i="2"/>
  <c r="AQ47" i="2"/>
  <c r="AP47" i="2"/>
  <c r="H47" i="2"/>
  <c r="AW46" i="2"/>
  <c r="AV46" i="2"/>
  <c r="AU46" i="2"/>
  <c r="AT46" i="2"/>
  <c r="AS46" i="2"/>
  <c r="AR46" i="2"/>
  <c r="AQ46" i="2"/>
  <c r="AP46" i="2"/>
  <c r="M46" i="2"/>
  <c r="AY46" i="2" s="1"/>
  <c r="H46" i="2"/>
  <c r="AW45" i="2"/>
  <c r="AV45" i="2"/>
  <c r="AU45" i="2"/>
  <c r="AT45" i="2"/>
  <c r="AS45" i="2"/>
  <c r="AR45" i="2"/>
  <c r="AQ45" i="2"/>
  <c r="AP45" i="2"/>
  <c r="K45" i="2"/>
  <c r="I45" i="2"/>
  <c r="H45" i="2"/>
  <c r="M45" i="2" s="1"/>
  <c r="AY45" i="2" s="1"/>
  <c r="AW44" i="2"/>
  <c r="AV44" i="2"/>
  <c r="AU44" i="2"/>
  <c r="AT44" i="2"/>
  <c r="AS44" i="2"/>
  <c r="AR44" i="2"/>
  <c r="AQ44" i="2"/>
  <c r="AP44" i="2"/>
  <c r="M44" i="2"/>
  <c r="AY44" i="2" s="1"/>
  <c r="H44" i="2"/>
  <c r="AW43" i="2"/>
  <c r="AV43" i="2"/>
  <c r="AU43" i="2"/>
  <c r="AT43" i="2"/>
  <c r="AS43" i="2"/>
  <c r="AR43" i="2"/>
  <c r="AQ43" i="2"/>
  <c r="AP43" i="2"/>
  <c r="H43" i="2"/>
  <c r="M43" i="2" s="1"/>
  <c r="AY43" i="2" s="1"/>
  <c r="AW42" i="2"/>
  <c r="AV42" i="2"/>
  <c r="AU42" i="2"/>
  <c r="AT42" i="2"/>
  <c r="AS42" i="2"/>
  <c r="AR42" i="2"/>
  <c r="AQ42" i="2"/>
  <c r="AP42" i="2"/>
  <c r="M42" i="2"/>
  <c r="AY42" i="2" s="1"/>
  <c r="H42" i="2"/>
  <c r="AW41" i="2"/>
  <c r="AV41" i="2"/>
  <c r="AU41" i="2"/>
  <c r="AT41" i="2"/>
  <c r="AS41" i="2"/>
  <c r="AR41" i="2"/>
  <c r="AQ41" i="2"/>
  <c r="AP41" i="2"/>
  <c r="H41" i="2"/>
  <c r="M41" i="2" s="1"/>
  <c r="AY41" i="2" s="1"/>
  <c r="AW40" i="2"/>
  <c r="AV40" i="2"/>
  <c r="AU40" i="2"/>
  <c r="AT40" i="2"/>
  <c r="AS40" i="2"/>
  <c r="AR40" i="2"/>
  <c r="AQ40" i="2"/>
  <c r="AP40" i="2"/>
  <c r="M40" i="2"/>
  <c r="AY40" i="2" s="1"/>
  <c r="H40" i="2"/>
  <c r="AW39" i="2"/>
  <c r="AV39" i="2"/>
  <c r="AU39" i="2"/>
  <c r="AT39" i="2"/>
  <c r="AS39" i="2"/>
  <c r="AR39" i="2"/>
  <c r="AQ39" i="2"/>
  <c r="AP39" i="2"/>
  <c r="H39" i="2"/>
  <c r="M39" i="2" s="1"/>
  <c r="AY39" i="2" s="1"/>
  <c r="AW38" i="2"/>
  <c r="AV38" i="2"/>
  <c r="AU38" i="2"/>
  <c r="AT38" i="2"/>
  <c r="AS38" i="2"/>
  <c r="AR38" i="2"/>
  <c r="AQ38" i="2"/>
  <c r="AP38" i="2"/>
  <c r="M38" i="2"/>
  <c r="AY38" i="2" s="1"/>
  <c r="H38" i="2"/>
  <c r="AW37" i="2"/>
  <c r="AV37" i="2"/>
  <c r="AU37" i="2"/>
  <c r="AT37" i="2"/>
  <c r="AS37" i="2"/>
  <c r="AR37" i="2"/>
  <c r="AQ37" i="2"/>
  <c r="AP37" i="2"/>
  <c r="H37" i="2"/>
  <c r="M37" i="2" s="1"/>
  <c r="AY37" i="2" s="1"/>
  <c r="AW36" i="2"/>
  <c r="AV36" i="2"/>
  <c r="AU36" i="2"/>
  <c r="AT36" i="2"/>
  <c r="AS36" i="2"/>
  <c r="AR36" i="2"/>
  <c r="AQ36" i="2"/>
  <c r="AP36" i="2"/>
  <c r="K36" i="2"/>
  <c r="K53" i="2" s="1"/>
  <c r="K61" i="2" s="1"/>
  <c r="G36" i="2"/>
  <c r="AW35" i="2"/>
  <c r="AV35" i="2"/>
  <c r="AU35" i="2"/>
  <c r="AT35" i="2"/>
  <c r="AS35" i="2"/>
  <c r="AR35" i="2"/>
  <c r="AQ35" i="2"/>
  <c r="AP35" i="2"/>
  <c r="M35" i="2"/>
  <c r="AY35" i="2" s="1"/>
  <c r="H35" i="2"/>
  <c r="AY34" i="2"/>
  <c r="AW34" i="2"/>
  <c r="AV34" i="2"/>
  <c r="AU34" i="2"/>
  <c r="AT34" i="2"/>
  <c r="AS34" i="2"/>
  <c r="AR34" i="2"/>
  <c r="AQ34" i="2"/>
  <c r="AP34" i="2"/>
  <c r="H34" i="2"/>
  <c r="AW33" i="2"/>
  <c r="AV33" i="2"/>
  <c r="AU33" i="2"/>
  <c r="AT33" i="2"/>
  <c r="AS33" i="2"/>
  <c r="AR33" i="2"/>
  <c r="AQ33" i="2"/>
  <c r="AP33" i="2"/>
  <c r="H33" i="2"/>
  <c r="M33" i="2" s="1"/>
  <c r="AY33" i="2" s="1"/>
  <c r="AW32" i="2"/>
  <c r="AV32" i="2"/>
  <c r="AU32" i="2"/>
  <c r="AT32" i="2"/>
  <c r="AS32" i="2"/>
  <c r="AR32" i="2"/>
  <c r="AQ32" i="2"/>
  <c r="AP32" i="2"/>
  <c r="H32" i="2"/>
  <c r="M32" i="2" s="1"/>
  <c r="AY32" i="2" s="1"/>
  <c r="AW31" i="2"/>
  <c r="AW53" i="2" s="1"/>
  <c r="AW90" i="2" s="1"/>
  <c r="AV31" i="2"/>
  <c r="AU31" i="2"/>
  <c r="AU53" i="2" s="1"/>
  <c r="AU90" i="2" s="1"/>
  <c r="AT31" i="2"/>
  <c r="AS31" i="2"/>
  <c r="AS53" i="2" s="1"/>
  <c r="AS90" i="2" s="1"/>
  <c r="AR31" i="2"/>
  <c r="AQ31" i="2"/>
  <c r="AQ53" i="2" s="1"/>
  <c r="AQ90" i="2" s="1"/>
  <c r="AP31" i="2"/>
  <c r="H31" i="2"/>
  <c r="Z30" i="2"/>
  <c r="Y30" i="2"/>
  <c r="U28" i="2"/>
  <c r="T28" i="2"/>
  <c r="R28" i="2"/>
  <c r="I28" i="2"/>
  <c r="G28" i="2"/>
  <c r="AW27" i="2"/>
  <c r="AV27" i="2"/>
  <c r="AU27" i="2"/>
  <c r="AT27" i="2"/>
  <c r="AS27" i="2"/>
  <c r="AR27" i="2"/>
  <c r="AQ27" i="2"/>
  <c r="AP27" i="2"/>
  <c r="M27" i="2"/>
  <c r="H27" i="2"/>
  <c r="M26" i="2"/>
  <c r="AW24" i="2"/>
  <c r="AV24" i="2"/>
  <c r="AU24" i="2"/>
  <c r="AT24" i="2"/>
  <c r="AS24" i="2"/>
  <c r="AR24" i="2"/>
  <c r="AQ24" i="2"/>
  <c r="AP24" i="2"/>
  <c r="H24" i="2"/>
  <c r="M24" i="2" s="1"/>
  <c r="M23" i="2"/>
  <c r="AW22" i="2"/>
  <c r="AV22" i="2"/>
  <c r="AU22" i="2"/>
  <c r="AT22" i="2"/>
  <c r="AS22" i="2"/>
  <c r="AR22" i="2"/>
  <c r="AQ22" i="2"/>
  <c r="AP22" i="2"/>
  <c r="M22" i="2"/>
  <c r="H22" i="2"/>
  <c r="AW21" i="2"/>
  <c r="AV21" i="2"/>
  <c r="AU21" i="2"/>
  <c r="AT21" i="2"/>
  <c r="AS21" i="2"/>
  <c r="AR21" i="2"/>
  <c r="AQ21" i="2"/>
  <c r="AP21" i="2"/>
  <c r="M21" i="2"/>
  <c r="H21" i="2"/>
  <c r="AW20" i="2"/>
  <c r="AV20" i="2"/>
  <c r="AU20" i="2"/>
  <c r="AT20" i="2"/>
  <c r="AS20" i="2"/>
  <c r="AR20" i="2"/>
  <c r="AQ20" i="2"/>
  <c r="AP20" i="2"/>
  <c r="M20" i="2"/>
  <c r="H20" i="2"/>
  <c r="AW19" i="2"/>
  <c r="AV19" i="2"/>
  <c r="AU19" i="2"/>
  <c r="AT19" i="2"/>
  <c r="AS19" i="2"/>
  <c r="AR19" i="2"/>
  <c r="AQ19" i="2"/>
  <c r="AP19" i="2"/>
  <c r="M19" i="2"/>
  <c r="H19" i="2"/>
  <c r="AW18" i="2"/>
  <c r="AV18" i="2"/>
  <c r="AU18" i="2"/>
  <c r="AT18" i="2"/>
  <c r="AS18" i="2"/>
  <c r="AR18" i="2"/>
  <c r="AQ18" i="2"/>
  <c r="AP18" i="2"/>
  <c r="M18" i="2"/>
  <c r="H18" i="2"/>
  <c r="AW17" i="2"/>
  <c r="AV17" i="2"/>
  <c r="AU17" i="2"/>
  <c r="AT17" i="2"/>
  <c r="AS17" i="2"/>
  <c r="AR17" i="2"/>
  <c r="AQ17" i="2"/>
  <c r="AP17" i="2"/>
  <c r="M17" i="2"/>
  <c r="H17" i="2"/>
  <c r="AW16" i="2"/>
  <c r="AV16" i="2"/>
  <c r="AU16" i="2"/>
  <c r="AT16" i="2"/>
  <c r="AS16" i="2"/>
  <c r="AR16" i="2"/>
  <c r="AQ16" i="2"/>
  <c r="AP16" i="2"/>
  <c r="M16" i="2"/>
  <c r="H16" i="2"/>
  <c r="AW15" i="2"/>
  <c r="AV15" i="2"/>
  <c r="AU15" i="2"/>
  <c r="AT15" i="2"/>
  <c r="AS15" i="2"/>
  <c r="AR15" i="2"/>
  <c r="AQ15" i="2"/>
  <c r="AP15" i="2"/>
  <c r="M15" i="2"/>
  <c r="H15" i="2"/>
  <c r="AW14" i="2"/>
  <c r="AV14" i="2"/>
  <c r="AU14" i="2"/>
  <c r="AT14" i="2"/>
  <c r="AS14" i="2"/>
  <c r="AR14" i="2"/>
  <c r="AQ14" i="2"/>
  <c r="AP14" i="2"/>
  <c r="H14" i="2"/>
  <c r="M14" i="2" s="1"/>
  <c r="AW13" i="2"/>
  <c r="AV13" i="2"/>
  <c r="AU13" i="2"/>
  <c r="AT13" i="2"/>
  <c r="AS13" i="2"/>
  <c r="AR13" i="2"/>
  <c r="AQ13" i="2"/>
  <c r="AP13" i="2"/>
  <c r="H13" i="2"/>
  <c r="M13" i="2" s="1"/>
  <c r="AW12" i="2"/>
  <c r="AV12" i="2"/>
  <c r="AV28" i="2" s="1"/>
  <c r="AU12" i="2"/>
  <c r="AT12" i="2"/>
  <c r="AT28" i="2" s="1"/>
  <c r="AT89" i="2" s="1"/>
  <c r="AS12" i="2"/>
  <c r="AR12" i="2"/>
  <c r="AR28" i="2" s="1"/>
  <c r="AQ12" i="2"/>
  <c r="AP12" i="2"/>
  <c r="AP28" i="2" s="1"/>
  <c r="M12" i="2"/>
  <c r="M28" i="2" s="1"/>
  <c r="H12" i="2"/>
  <c r="AW11" i="2"/>
  <c r="AV11" i="2"/>
  <c r="AU11" i="2"/>
  <c r="AT11" i="2"/>
  <c r="AS11" i="2"/>
  <c r="AR11" i="2"/>
  <c r="AQ11" i="2"/>
  <c r="AP11" i="2"/>
  <c r="T38" i="1"/>
  <c r="Q38" i="1"/>
  <c r="N38" i="1"/>
  <c r="J38" i="1"/>
  <c r="G38" i="1"/>
  <c r="E38" i="1"/>
  <c r="W37" i="1"/>
  <c r="W36" i="1"/>
  <c r="W35" i="1"/>
  <c r="W34" i="1"/>
  <c r="W38" i="1" s="1"/>
  <c r="AP89" i="2" l="1"/>
  <c r="AR89" i="2"/>
  <c r="AV89" i="2"/>
  <c r="AO14" i="2"/>
  <c r="G61" i="2"/>
  <c r="J84" i="2"/>
  <c r="L84" i="2"/>
  <c r="AQ28" i="2"/>
  <c r="AQ89" i="2" s="1"/>
  <c r="AS28" i="2"/>
  <c r="AS89" i="2" s="1"/>
  <c r="AU28" i="2"/>
  <c r="AU89" i="2" s="1"/>
  <c r="AW28" i="2"/>
  <c r="AW89" i="2" s="1"/>
  <c r="H28" i="2"/>
  <c r="M31" i="2"/>
  <c r="AP53" i="2"/>
  <c r="AR53" i="2"/>
  <c r="AT53" i="2"/>
  <c r="AV53" i="2"/>
  <c r="H36" i="2"/>
  <c r="M36" i="2" s="1"/>
  <c r="AY36" i="2" s="1"/>
  <c r="K84" i="2"/>
  <c r="M59" i="2"/>
  <c r="M60" i="2" s="1"/>
  <c r="G84" i="2"/>
  <c r="W89" i="2" s="1"/>
  <c r="AV90" i="2" l="1"/>
  <c r="AO34" i="2"/>
  <c r="AR90" i="2"/>
  <c r="AO32" i="2"/>
  <c r="AY31" i="2"/>
  <c r="M53" i="2"/>
  <c r="M61" i="2" s="1"/>
  <c r="M84" i="2" s="1"/>
  <c r="AO11" i="2"/>
  <c r="AT90" i="2"/>
  <c r="AO33" i="2"/>
  <c r="AP90" i="2"/>
  <c r="AX90" i="2" s="1"/>
  <c r="AO31" i="2"/>
  <c r="H53" i="2"/>
  <c r="H61" i="2" s="1"/>
  <c r="H84" i="2" s="1"/>
  <c r="Q89" i="2"/>
  <c r="AO12" i="2"/>
  <c r="AX89" i="2"/>
  <c r="AO35" i="2" l="1"/>
</calcChain>
</file>

<file path=xl/sharedStrings.xml><?xml version="1.0" encoding="utf-8"?>
<sst xmlns="http://schemas.openxmlformats.org/spreadsheetml/2006/main" count="630" uniqueCount="254">
  <si>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</si>
  <si>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</si>
  <si>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</si>
  <si>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</si>
  <si>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політології</t>
  </si>
  <si>
    <t xml:space="preserve">НАВЧАЛЬНИЙ ПЛАН 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</si>
  <si>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</si>
  <si>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</si>
  <si>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</si>
  <si>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</t>
    </r>
    <r>
      <rPr>
        <b/>
        <sz val="20"/>
        <rFont val="Times New Roman"/>
        <family val="1"/>
        <charset val="204"/>
      </rPr>
      <t>С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Соціальні науки, журналістика та інформація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</si>
  <si>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</si>
  <si>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С2 Політологія</t>
    </r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</si>
  <si>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</si>
  <si>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</si>
  <si>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</si>
  <si>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</si>
  <si>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</si>
  <si>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</si>
  <si>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</si>
  <si>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</si>
  <si>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</si>
  <si>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</si>
  <si>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</si>
  <si>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</si>
  <si>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</si>
  <si>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</si>
  <si>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</si>
  <si>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</si>
  <si>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</si>
  <si>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</si>
  <si>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</si>
  <si>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П</t>
  </si>
  <si>
    <t>К</t>
  </si>
  <si>
    <t>Т/П</t>
  </si>
  <si>
    <t>С/П</t>
  </si>
  <si>
    <t>Т</t>
  </si>
  <si>
    <t>Д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</si>
  <si>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</si>
  <si>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</si>
  <si>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</si>
  <si>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</si>
  <si>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</si>
  <si>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</si>
  <si>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</si>
  <si>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</si>
  <si>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</si>
  <si>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</si>
  <si>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</si>
  <si>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</si>
  <si>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</si>
  <si>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</si>
  <si>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</si>
  <si>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</si>
  <si>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</si>
  <si>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</si>
  <si>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</si>
  <si>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Політологічна практика</t>
  </si>
  <si>
    <t>Переддипломна</t>
  </si>
  <si>
    <t>Кваліфікаційна робота бакалавра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</si>
  <si>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</si>
  <si>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</si>
  <si>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</si>
  <si>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</si>
  <si>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</si>
  <si>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</si>
  <si>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</si>
  <si>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</si>
  <si>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</si>
  <si>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</si>
  <si>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</si>
  <si>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</si>
  <si>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</si>
  <si>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</si>
  <si>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</si>
  <si>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</si>
  <si>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</si>
  <si>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</si>
  <si>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</si>
  <si>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</si>
  <si>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</si>
  <si>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</si>
  <si>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</si>
  <si>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</si>
  <si>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</si>
  <si>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</si>
  <si>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</si>
  <si>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</si>
  <si>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</si>
  <si>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</si>
  <si>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</si>
  <si>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</si>
  <si>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</si>
  <si>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</si>
  <si>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</si>
  <si>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</si>
  <si>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</si>
  <si>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4/0</t>
  </si>
  <si>
    <t>1.1.1.2</t>
  </si>
  <si>
    <t>1.1.1.3</t>
  </si>
  <si>
    <t>1.1.2</t>
  </si>
  <si>
    <t>Вступ до спеціальності та освітнього процесу</t>
  </si>
  <si>
    <t>1</t>
  </si>
  <si>
    <t>1.1.3</t>
  </si>
  <si>
    <t>Історія України та української культури</t>
  </si>
  <si>
    <t>8/0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</si>
  <si>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</si>
  <si>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</si>
  <si>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</si>
  <si>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</si>
  <si>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</si>
  <si>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Правознавство</t>
  </si>
  <si>
    <t>1.1.7</t>
  </si>
  <si>
    <t>Всесвітня історія</t>
  </si>
  <si>
    <t>1.1.8</t>
  </si>
  <si>
    <t>Новітні інформаційні технології</t>
  </si>
  <si>
    <t>4/4</t>
  </si>
  <si>
    <t>12/4</t>
  </si>
  <si>
    <t>1.1.9</t>
  </si>
  <si>
    <t>Логіка</t>
  </si>
  <si>
    <t>1.1.10</t>
  </si>
  <si>
    <t>Видатні особистості в історії України</t>
  </si>
  <si>
    <t>1.1.11</t>
  </si>
  <si>
    <t xml:space="preserve">Безпека життєдіяльності та основи охорони праці </t>
  </si>
  <si>
    <t>0/4</t>
  </si>
  <si>
    <t xml:space="preserve">1.1.12 </t>
  </si>
  <si>
    <t>Основи національного спротиву*</t>
  </si>
  <si>
    <t>4д</t>
  </si>
  <si>
    <t>1.1.13</t>
  </si>
  <si>
    <t>Фізичне виховання</t>
  </si>
  <si>
    <t>1.1.14</t>
  </si>
  <si>
    <t>Риторика</t>
  </si>
  <si>
    <t>0</t>
  </si>
  <si>
    <t>для ПЛ-18-1 БЖД была вычитана на 1 курсе</t>
  </si>
  <si>
    <t>Разом:</t>
  </si>
  <si>
    <t>48/4</t>
  </si>
  <si>
    <t>12/0</t>
  </si>
  <si>
    <t>* Здобувачі звільнені від вивчення дисципліни згідно з ч. 8 ст. 6-2 Закону України № 4826-IX</t>
  </si>
  <si>
    <t>1.2 Цикл професійної підготовки</t>
  </si>
  <si>
    <t>1.2.1</t>
  </si>
  <si>
    <t>Історія зарубіжних політичних учень</t>
  </si>
  <si>
    <t>2</t>
  </si>
  <si>
    <t>1.2.2</t>
  </si>
  <si>
    <t>Історія політичної думки України</t>
  </si>
  <si>
    <t>1.2.3</t>
  </si>
  <si>
    <t>Історія та теорія демократії</t>
  </si>
  <si>
    <t>1.2.4</t>
  </si>
  <si>
    <t>Соціологія</t>
  </si>
  <si>
    <t>1.2.5</t>
  </si>
  <si>
    <t>Громадські об'єднання і організації</t>
  </si>
  <si>
    <t>1.2.6</t>
  </si>
  <si>
    <t>Загальна теорія політики</t>
  </si>
  <si>
    <t>1.2.6.1</t>
  </si>
  <si>
    <t>1.2.6.2</t>
  </si>
  <si>
    <t>Курсова робота "Загальна теорія політики"</t>
  </si>
  <si>
    <t>3д</t>
  </si>
  <si>
    <t>1.2.7</t>
  </si>
  <si>
    <t>Історія і теорії політичних партій</t>
  </si>
  <si>
    <t>1.2.8</t>
  </si>
  <si>
    <t>Інформаційні війни</t>
  </si>
  <si>
    <t>1.2.9</t>
  </si>
  <si>
    <t>Філософія політики</t>
  </si>
  <si>
    <t>1.2.10</t>
  </si>
  <si>
    <t>Методика і техніка політологічних досліджень</t>
  </si>
  <si>
    <t>5д</t>
  </si>
  <si>
    <t>1.2.11</t>
  </si>
  <si>
    <t>Політика та економіка</t>
  </si>
  <si>
    <t>1.2.12</t>
  </si>
  <si>
    <t>Політична глобалістика</t>
  </si>
  <si>
    <t>1.2.13</t>
  </si>
  <si>
    <t>Порівняльна політологія</t>
  </si>
  <si>
    <t>1.2.13.1</t>
  </si>
  <si>
    <t>6</t>
  </si>
  <si>
    <t>1.2.13.2</t>
  </si>
  <si>
    <t>Курсова робота "Порівняльна політологія"</t>
  </si>
  <si>
    <t>6д</t>
  </si>
  <si>
    <t>1.2.14</t>
  </si>
  <si>
    <t>Політичні еліти і лідерство</t>
  </si>
  <si>
    <t>1.2.15</t>
  </si>
  <si>
    <t>Політична культура</t>
  </si>
  <si>
    <t>1.2.16</t>
  </si>
  <si>
    <t>Теорія міжнародних політичних відносин</t>
  </si>
  <si>
    <t>1.2.17</t>
  </si>
  <si>
    <t>Технології виборчих кампаній</t>
  </si>
  <si>
    <t>1.2.18</t>
  </si>
  <si>
    <t>Цифрова демократія</t>
  </si>
  <si>
    <t>Разом п.1.2</t>
  </si>
  <si>
    <t>24/0</t>
  </si>
  <si>
    <t>16/0</t>
  </si>
  <si>
    <t>28/0</t>
  </si>
  <si>
    <t>1.3 та 1.4</t>
  </si>
  <si>
    <t>1.3. Практична підготовка</t>
  </si>
  <si>
    <t>3.1</t>
  </si>
  <si>
    <t>+</t>
  </si>
  <si>
    <t>3.2</t>
  </si>
  <si>
    <t>Переддипломна практика</t>
  </si>
  <si>
    <t>Разом п. 1.3</t>
  </si>
  <si>
    <t>1.4 Атестація</t>
  </si>
  <si>
    <t>4.1</t>
  </si>
  <si>
    <t>Разом п 1.4</t>
  </si>
  <si>
    <t>Разом обов'язкові компоненти освітньої програми</t>
  </si>
  <si>
    <t>36/0</t>
  </si>
  <si>
    <t>28/4</t>
  </si>
  <si>
    <t>2. ДИСЦИПЛІНИ ВІЛЬНОГО ВИБОРУ</t>
  </si>
  <si>
    <t xml:space="preserve">2.1.  Цикл загальної підготовки </t>
  </si>
  <si>
    <t>Вибіркова дисципліна 3 семестру</t>
  </si>
  <si>
    <t>Вибіркова дисципліна 4 семестру</t>
  </si>
  <si>
    <t>Вибіркова дисципліна 5 семестру</t>
  </si>
  <si>
    <t>Вибіркова дисципліна для заміщення дисципліни "Основи національного спротиву" згідно з ч. 8 ст. 6-2 Закону № 4826-IX</t>
  </si>
  <si>
    <t>Разом п.2.1</t>
  </si>
  <si>
    <t xml:space="preserve">2.2.  Цикл професійної підготовки </t>
  </si>
  <si>
    <t>Вибіркова дисципліна 6 семестру №1</t>
  </si>
  <si>
    <t>Вибіркова дисципліна 6 семестру №2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</si>
  <si>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</si>
  <si>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</si>
  <si>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</si>
  <si>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8 семестру №1</t>
  </si>
  <si>
    <t>можливо, зробимо 3 години</t>
  </si>
  <si>
    <t>Вибіркова дисципліна 8 семестру №2</t>
  </si>
  <si>
    <t>Вибіркова дисципліна 8 семестру №3</t>
  </si>
  <si>
    <t>Вибіркова дисципліна 8 семестру №4</t>
  </si>
  <si>
    <t>Разом п. 2.2</t>
  </si>
  <si>
    <t>32/0</t>
  </si>
  <si>
    <t>Разом вибіркові компоненти освітньої програми</t>
  </si>
  <si>
    <t>Загальна кількість</t>
  </si>
  <si>
    <t>40/0</t>
  </si>
  <si>
    <t>44/0</t>
  </si>
  <si>
    <t>52/4</t>
  </si>
  <si>
    <t xml:space="preserve"> Кількість екзаменів</t>
  </si>
  <si>
    <t>Кількість заліків</t>
  </si>
  <si>
    <t>Кількість курсових проектів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</si>
  <si>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</si>
  <si>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</si>
  <si>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</si>
  <si>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</si>
  <si>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</si>
  <si>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</si>
  <si>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</si>
  <si>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</si>
  <si>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 xml:space="preserve"> Кількість курсових робіт</t>
  </si>
  <si>
    <t>цикл</t>
  </si>
  <si>
    <t>Частка кредитів</t>
  </si>
  <si>
    <t>обов'язкові</t>
  </si>
  <si>
    <t>вибіркові</t>
  </si>
  <si>
    <t>1.1</t>
  </si>
  <si>
    <t>1.2</t>
  </si>
  <si>
    <t>Директор ЦДЗО</t>
  </si>
  <si>
    <t>М.М. Федоров</t>
  </si>
  <si>
    <t>В.о. зав. кафедри</t>
  </si>
  <si>
    <t>В. О. Шашко</t>
  </si>
  <si>
    <t>Гарант освітньої програми</t>
  </si>
  <si>
    <t>О.П. Кваша</t>
  </si>
  <si>
    <t>протокол № 10</t>
  </si>
  <si>
    <t>"  28  "  травня    2026 р.</t>
  </si>
  <si>
    <t>(Томашевський Р.С.)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</si>
</sst>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\ ##0_-;\-* #\ ##0_-;\ &quot;&quot;_-;_-@_-"/>
    <numFmt numFmtId="165" formatCode="#\ ##0_-;\-* #\ ##0_-;\ _-;_-@_-"/>
    <numFmt numFmtId="166" formatCode="#\ ##0;\-* #\ ##0_-;\ &quot;&quot;_-;_-@_-"/>
    <numFmt numFmtId="167" formatCode="0.0"/>
    <numFmt numFmtId="168" formatCode="#\ ##0.0;\-* #\ ##0.0_-;\ &quot;&quot;_-;_-@_-"/>
    <numFmt numFmtId="169" formatCode="#\ ##0.0_ ;\-#\ ##0.0\ "/>
    <numFmt numFmtId="170" formatCode="#,##0;\-* #,##0_-;\ &quot;&quot;_-;_-@_-"/>
    <numFmt numFmtId="171" formatCode="#,##0;\-* #,##0_-;\ &quot;&quot;_-;_-@"/>
    <numFmt numFmtId="172" formatCode="#,##0.0;\-* #,##0.0_-;\ &quot;&quot;_-;_-@"/>
    <numFmt numFmtId="173" formatCode="#,##0_-;\-* #,##0_-;\ &quot;&quot;_-;_-@"/>
  </numFmts>
  <fonts count="35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9" fillId="0" borderId="0"/>
    <xf numFmtId="0" fontId="22" fillId="0" borderId="0"/>
  </cellStyleXfs>
  <cellXfs count="574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Border="1" applyAlignment="1"/>
    <xf numFmtId="0" fontId="10" fillId="0" borderId="0" xfId="0" applyFont="1" applyBorder="1" applyAlignment="1">
      <alignment horizontal="left" vertical="center"/>
    </xf>
    <xf numFmtId="0" fontId="9" fillId="0" borderId="0" xfId="0" applyFont="1"/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/>
    <xf numFmtId="0" fontId="10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0" fillId="0" borderId="0" xfId="1" applyFont="1"/>
    <xf numFmtId="0" fontId="18" fillId="0" borderId="0" xfId="1" applyFont="1"/>
    <xf numFmtId="0" fontId="10" fillId="0" borderId="0" xfId="1" applyFont="1" applyAlignment="1">
      <alignment horizontal="center"/>
    </xf>
    <xf numFmtId="0" fontId="15" fillId="0" borderId="0" xfId="1" applyFont="1"/>
    <xf numFmtId="0" fontId="9" fillId="0" borderId="0" xfId="1" applyFont="1"/>
    <xf numFmtId="0" fontId="15" fillId="0" borderId="26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0" fillId="0" borderId="26" xfId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wrapText="1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18" fillId="0" borderId="34" xfId="1" applyNumberFormat="1" applyFont="1" applyBorder="1" applyAlignment="1" applyProtection="1">
      <alignment horizontal="left" vertical="center" wrapText="1"/>
      <protection locked="0"/>
    </xf>
    <xf numFmtId="0" fontId="18" fillId="0" borderId="35" xfId="0" applyFont="1" applyBorder="1" applyAlignment="1">
      <alignment horizontal="left" vertical="center" wrapText="1"/>
    </xf>
    <xf numFmtId="0" fontId="13" fillId="0" borderId="35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1" fontId="18" fillId="0" borderId="34" xfId="0" applyNumberFormat="1" applyFont="1" applyFill="1" applyBorder="1" applyAlignment="1">
      <alignment horizontal="center" vertical="center" wrapText="1"/>
    </xf>
    <xf numFmtId="1" fontId="21" fillId="0" borderId="35" xfId="0" applyNumberFormat="1" applyFont="1" applyFill="1" applyBorder="1" applyAlignment="1">
      <alignment horizontal="center" vertical="center" wrapText="1"/>
    </xf>
    <xf numFmtId="1" fontId="21" fillId="0" borderId="36" xfId="0" applyNumberFormat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10" fillId="0" borderId="26" xfId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49" fontId="18" fillId="0" borderId="35" xfId="1" applyNumberFormat="1" applyFont="1" applyBorder="1" applyAlignment="1" applyProtection="1">
      <alignment horizontal="left" vertical="center" wrapText="1"/>
      <protection locked="0"/>
    </xf>
    <xf numFmtId="49" fontId="18" fillId="0" borderId="36" xfId="1" applyNumberFormat="1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27" xfId="1" applyFont="1" applyFill="1" applyBorder="1" applyAlignment="1">
      <alignment horizontal="center" vertical="center" wrapText="1"/>
    </xf>
    <xf numFmtId="0" fontId="18" fillId="0" borderId="28" xfId="1" applyFont="1" applyFill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49" fontId="18" fillId="0" borderId="11" xfId="1" applyNumberFormat="1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8" fillId="0" borderId="32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8" fillId="0" borderId="33" xfId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 vertical="center" wrapText="1"/>
    </xf>
    <xf numFmtId="0" fontId="18" fillId="0" borderId="26" xfId="0" applyNumberFormat="1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1" fontId="18" fillId="0" borderId="26" xfId="0" applyNumberFormat="1" applyFont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49" fontId="18" fillId="0" borderId="34" xfId="1" applyNumberFormat="1" applyFont="1" applyBorder="1" applyAlignment="1">
      <alignment horizontal="left" vertical="center" wrapText="1"/>
    </xf>
    <xf numFmtId="0" fontId="18" fillId="0" borderId="3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18" fillId="0" borderId="29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0" fontId="18" fillId="0" borderId="31" xfId="1" applyFont="1" applyFill="1" applyBorder="1" applyAlignment="1">
      <alignment horizontal="center" vertical="center" wrapText="1"/>
    </xf>
    <xf numFmtId="164" fontId="15" fillId="0" borderId="37" xfId="2" applyNumberFormat="1" applyFont="1" applyFill="1" applyBorder="1" applyAlignment="1" applyProtection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164" fontId="3" fillId="0" borderId="0" xfId="2" applyNumberFormat="1" applyFont="1" applyFill="1" applyBorder="1" applyAlignment="1" applyProtection="1">
      <alignment vertical="center"/>
    </xf>
    <xf numFmtId="164" fontId="16" fillId="0" borderId="0" xfId="2" applyNumberFormat="1" applyFont="1" applyFill="1" applyBorder="1" applyAlignment="1" applyProtection="1">
      <alignment vertical="center"/>
    </xf>
    <xf numFmtId="0" fontId="3" fillId="0" borderId="40" xfId="2" applyNumberFormat="1" applyFont="1" applyFill="1" applyBorder="1" applyAlignment="1" applyProtection="1">
      <alignment horizontal="center" vertical="center" textRotation="90"/>
    </xf>
    <xf numFmtId="164" fontId="3" fillId="0" borderId="40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 wrapText="1"/>
    </xf>
    <xf numFmtId="164" fontId="3" fillId="0" borderId="5" xfId="2" applyNumberFormat="1" applyFont="1" applyFill="1" applyBorder="1" applyAlignment="1" applyProtection="1">
      <alignment horizontal="center" vertical="center" wrapText="1"/>
    </xf>
    <xf numFmtId="164" fontId="3" fillId="0" borderId="6" xfId="2" applyNumberFormat="1" applyFont="1" applyFill="1" applyBorder="1" applyAlignment="1" applyProtection="1">
      <alignment horizontal="center" vertical="center" wrapText="1"/>
    </xf>
    <xf numFmtId="164" fontId="3" fillId="0" borderId="40" xfId="2" applyNumberFormat="1" applyFont="1" applyFill="1" applyBorder="1" applyAlignment="1" applyProtection="1">
      <alignment horizontal="center" vertical="center" textRotation="90" wrapText="1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164" fontId="3" fillId="0" borderId="3" xfId="2" applyNumberFormat="1" applyFont="1" applyFill="1" applyBorder="1" applyAlignment="1" applyProtection="1">
      <alignment horizontal="center" vertical="center" wrapText="1"/>
    </xf>
    <xf numFmtId="164" fontId="3" fillId="0" borderId="4" xfId="2" applyNumberFormat="1" applyFont="1" applyFill="1" applyBorder="1" applyAlignment="1" applyProtection="1">
      <alignment horizontal="center" vertical="center" wrapText="1"/>
    </xf>
    <xf numFmtId="0" fontId="3" fillId="0" borderId="37" xfId="2" applyNumberFormat="1" applyFont="1" applyFill="1" applyBorder="1" applyAlignment="1" applyProtection="1">
      <alignment horizontal="center" vertical="center" wrapText="1"/>
    </xf>
    <xf numFmtId="0" fontId="3" fillId="0" borderId="38" xfId="2" applyNumberFormat="1" applyFont="1" applyFill="1" applyBorder="1" applyAlignment="1" applyProtection="1">
      <alignment horizontal="center" vertical="center" wrapText="1"/>
    </xf>
    <xf numFmtId="0" fontId="3" fillId="0" borderId="39" xfId="2" applyNumberFormat="1" applyFont="1" applyFill="1" applyBorder="1" applyAlignment="1" applyProtection="1">
      <alignment horizontal="center" vertical="center" wrapText="1"/>
    </xf>
    <xf numFmtId="0" fontId="3" fillId="0" borderId="41" xfId="2" applyNumberFormat="1" applyFont="1" applyFill="1" applyBorder="1" applyAlignment="1" applyProtection="1">
      <alignment horizontal="center" vertical="center" textRotation="90"/>
    </xf>
    <xf numFmtId="164" fontId="3" fillId="0" borderId="41" xfId="2" applyNumberFormat="1" applyFont="1" applyFill="1" applyBorder="1" applyAlignment="1" applyProtection="1">
      <alignment horizontal="center" vertical="center"/>
    </xf>
    <xf numFmtId="164" fontId="3" fillId="0" borderId="42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wrapText="1"/>
    </xf>
    <xf numFmtId="164" fontId="3" fillId="0" borderId="43" xfId="2" applyNumberFormat="1" applyFont="1" applyFill="1" applyBorder="1" applyAlignment="1" applyProtection="1">
      <alignment horizontal="center" vertical="center" wrapText="1"/>
    </xf>
    <xf numFmtId="164" fontId="3" fillId="0" borderId="41" xfId="2" applyNumberFormat="1" applyFont="1" applyFill="1" applyBorder="1" applyAlignment="1" applyProtection="1">
      <alignment horizontal="center" vertical="center" textRotation="90" wrapText="1"/>
    </xf>
    <xf numFmtId="164" fontId="3" fillId="0" borderId="8" xfId="2" applyNumberFormat="1" applyFont="1" applyFill="1" applyBorder="1" applyAlignment="1" applyProtection="1">
      <alignment horizontal="center" vertical="center" textRotation="90" wrapText="1"/>
    </xf>
    <xf numFmtId="164" fontId="3" fillId="0" borderId="34" xfId="2" applyNumberFormat="1" applyFont="1" applyFill="1" applyBorder="1" applyAlignment="1" applyProtection="1">
      <alignment horizontal="center" vertical="center"/>
    </xf>
    <xf numFmtId="164" fontId="3" fillId="0" borderId="35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4" fontId="3" fillId="0" borderId="10" xfId="2" applyNumberFormat="1" applyFont="1" applyFill="1" applyBorder="1" applyAlignment="1" applyProtection="1">
      <alignment horizontal="center" vertical="center" textRotation="90" wrapText="1"/>
    </xf>
    <xf numFmtId="0" fontId="3" fillId="0" borderId="44" xfId="2" applyNumberFormat="1" applyFont="1" applyFill="1" applyBorder="1" applyAlignment="1" applyProtection="1">
      <alignment horizontal="center" vertical="center" wrapText="1"/>
    </xf>
    <xf numFmtId="0" fontId="3" fillId="0" borderId="45" xfId="2" applyNumberFormat="1" applyFont="1" applyFill="1" applyBorder="1" applyAlignment="1" applyProtection="1">
      <alignment horizontal="center" vertical="center" wrapText="1"/>
    </xf>
    <xf numFmtId="0" fontId="3" fillId="0" borderId="46" xfId="2" applyNumberFormat="1" applyFont="1" applyFill="1" applyBorder="1" applyAlignment="1" applyProtection="1">
      <alignment horizontal="center" vertical="center" wrapText="1"/>
    </xf>
    <xf numFmtId="164" fontId="3" fillId="0" borderId="43" xfId="2" applyNumberFormat="1" applyFont="1" applyFill="1" applyBorder="1" applyAlignment="1" applyProtection="1">
      <alignment horizontal="center" vertical="center" textRotation="90" wrapText="1"/>
    </xf>
    <xf numFmtId="164" fontId="3" fillId="0" borderId="47" xfId="2" applyNumberFormat="1" applyFont="1" applyFill="1" applyBorder="1" applyAlignment="1" applyProtection="1">
      <alignment horizontal="center" vertical="center" textRotation="90" wrapText="1"/>
    </xf>
    <xf numFmtId="164" fontId="3" fillId="0" borderId="9" xfId="2" applyNumberFormat="1" applyFont="1" applyFill="1" applyBorder="1" applyAlignment="1" applyProtection="1">
      <alignment horizontal="center" vertical="center" textRotation="90" wrapText="1"/>
    </xf>
    <xf numFmtId="164" fontId="3" fillId="0" borderId="48" xfId="2" applyNumberFormat="1" applyFont="1" applyFill="1" applyBorder="1" applyAlignment="1" applyProtection="1">
      <alignment horizontal="center" vertical="center" textRotation="90" wrapText="1"/>
    </xf>
    <xf numFmtId="0" fontId="3" fillId="0" borderId="37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0" fontId="3" fillId="0" borderId="39" xfId="2" applyNumberFormat="1" applyFont="1" applyFill="1" applyBorder="1" applyAlignment="1" applyProtection="1">
      <alignment horizontal="center" vertical="center"/>
    </xf>
    <xf numFmtId="164" fontId="3" fillId="0" borderId="49" xfId="2" applyNumberFormat="1" applyFont="1" applyFill="1" applyBorder="1" applyAlignment="1" applyProtection="1">
      <alignment horizontal="center" vertical="center" textRotation="90" wrapText="1"/>
    </xf>
    <xf numFmtId="0" fontId="3" fillId="0" borderId="50" xfId="2" applyNumberFormat="1" applyFont="1" applyFill="1" applyBorder="1" applyAlignment="1" applyProtection="1">
      <alignment horizontal="center" vertical="center"/>
    </xf>
    <xf numFmtId="0" fontId="3" fillId="0" borderId="51" xfId="2" applyNumberFormat="1" applyFont="1" applyFill="1" applyBorder="1" applyAlignment="1" applyProtection="1">
      <alignment horizontal="center" vertical="center"/>
    </xf>
    <xf numFmtId="0" fontId="3" fillId="0" borderId="52" xfId="2" applyNumberFormat="1" applyFont="1" applyFill="1" applyBorder="1" applyAlignment="1" applyProtection="1">
      <alignment horizontal="center" vertical="center"/>
    </xf>
    <xf numFmtId="0" fontId="3" fillId="0" borderId="53" xfId="2" applyNumberFormat="1" applyFont="1" applyFill="1" applyBorder="1" applyAlignment="1" applyProtection="1">
      <alignment horizontal="center" vertical="center"/>
    </xf>
    <xf numFmtId="0" fontId="3" fillId="0" borderId="54" xfId="2" applyNumberFormat="1" applyFont="1" applyFill="1" applyBorder="1" applyAlignment="1" applyProtection="1">
      <alignment horizontal="center" vertical="center"/>
    </xf>
    <xf numFmtId="0" fontId="3" fillId="0" borderId="55" xfId="2" applyNumberFormat="1" applyFont="1" applyFill="1" applyBorder="1" applyAlignment="1" applyProtection="1">
      <alignment horizontal="center" vertical="center"/>
    </xf>
    <xf numFmtId="164" fontId="3" fillId="0" borderId="32" xfId="2" applyNumberFormat="1" applyFont="1" applyFill="1" applyBorder="1" applyAlignment="1" applyProtection="1">
      <alignment horizontal="center" vertical="center" textRotation="90" wrapText="1"/>
    </xf>
    <xf numFmtId="0" fontId="3" fillId="0" borderId="56" xfId="2" applyNumberFormat="1" applyFont="1" applyFill="1" applyBorder="1" applyAlignment="1" applyProtection="1">
      <alignment horizontal="center" vertical="center"/>
    </xf>
    <xf numFmtId="0" fontId="3" fillId="0" borderId="57" xfId="2" applyNumberFormat="1" applyFont="1" applyFill="1" applyBorder="1" applyAlignment="1" applyProtection="1">
      <alignment horizontal="center" vertical="center"/>
    </xf>
    <xf numFmtId="0" fontId="3" fillId="0" borderId="58" xfId="2" applyNumberFormat="1" applyFont="1" applyFill="1" applyBorder="1" applyAlignment="1" applyProtection="1">
      <alignment horizontal="center" vertical="center"/>
    </xf>
    <xf numFmtId="0" fontId="3" fillId="0" borderId="59" xfId="2" applyNumberFormat="1" applyFont="1" applyFill="1" applyBorder="1" applyAlignment="1" applyProtection="1">
      <alignment horizontal="center" vertical="center"/>
    </xf>
    <xf numFmtId="0" fontId="3" fillId="0" borderId="60" xfId="2" applyNumberFormat="1" applyFont="1" applyFill="1" applyBorder="1" applyAlignment="1" applyProtection="1">
      <alignment horizontal="center" vertical="center" textRotation="90"/>
    </xf>
    <xf numFmtId="164" fontId="3" fillId="0" borderId="60" xfId="2" applyNumberFormat="1" applyFont="1" applyFill="1" applyBorder="1" applyAlignment="1" applyProtection="1">
      <alignment horizontal="center" vertical="center"/>
    </xf>
    <xf numFmtId="164" fontId="3" fillId="0" borderId="7" xfId="2" applyNumberFormat="1" applyFont="1" applyFill="1" applyBorder="1" applyAlignment="1" applyProtection="1">
      <alignment horizontal="center" vertical="center" textRotation="90" wrapText="1"/>
    </xf>
    <xf numFmtId="164" fontId="3" fillId="0" borderId="23" xfId="2" applyNumberFormat="1" applyFont="1" applyFill="1" applyBorder="1" applyAlignment="1" applyProtection="1">
      <alignment horizontal="center" vertical="center" textRotation="90" wrapText="1"/>
    </xf>
    <xf numFmtId="164" fontId="3" fillId="0" borderId="24" xfId="2" applyNumberFormat="1" applyFont="1" applyFill="1" applyBorder="1" applyAlignment="1" applyProtection="1">
      <alignment horizontal="center" vertical="center" textRotation="90" wrapText="1"/>
    </xf>
    <xf numFmtId="164" fontId="3" fillId="0" borderId="60" xfId="2" applyNumberFormat="1" applyFont="1" applyFill="1" applyBorder="1" applyAlignment="1" applyProtection="1">
      <alignment horizontal="center" vertical="center" textRotation="90" wrapText="1"/>
    </xf>
    <xf numFmtId="164" fontId="3" fillId="0" borderId="61" xfId="2" applyNumberFormat="1" applyFont="1" applyFill="1" applyBorder="1" applyAlignment="1" applyProtection="1">
      <alignment horizontal="center" vertical="center" textRotation="90" wrapText="1"/>
    </xf>
    <xf numFmtId="164" fontId="3" fillId="0" borderId="62" xfId="2" applyNumberFormat="1" applyFont="1" applyFill="1" applyBorder="1" applyAlignment="1" applyProtection="1">
      <alignment horizontal="center" vertical="center" textRotation="90" wrapText="1"/>
    </xf>
    <xf numFmtId="164" fontId="3" fillId="0" borderId="63" xfId="2" applyNumberFormat="1" applyFont="1" applyFill="1" applyBorder="1" applyAlignment="1" applyProtection="1">
      <alignment horizontal="center" vertical="center" textRotation="90" wrapText="1"/>
    </xf>
    <xf numFmtId="0" fontId="3" fillId="0" borderId="47" xfId="2" applyNumberFormat="1" applyFont="1" applyFill="1" applyBorder="1" applyAlignment="1" applyProtection="1">
      <alignment horizontal="center" vertical="center"/>
    </xf>
    <xf numFmtId="0" fontId="3" fillId="0" borderId="64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3" fillId="0" borderId="65" xfId="2" applyNumberFormat="1" applyFont="1" applyFill="1" applyBorder="1" applyAlignment="1" applyProtection="1">
      <alignment horizontal="center" vertical="center"/>
    </xf>
    <xf numFmtId="0" fontId="3" fillId="0" borderId="66" xfId="2" applyNumberFormat="1" applyFont="1" applyFill="1" applyBorder="1" applyAlignment="1" applyProtection="1">
      <alignment horizontal="center" vertical="center"/>
    </xf>
    <xf numFmtId="0" fontId="3" fillId="0" borderId="54" xfId="2" applyNumberFormat="1" applyFont="1" applyFill="1" applyBorder="1" applyAlignment="1" applyProtection="1">
      <alignment horizontal="center" vertical="center"/>
    </xf>
    <xf numFmtId="0" fontId="3" fillId="0" borderId="66" xfId="2" applyNumberFormat="1" applyFont="1" applyFill="1" applyBorder="1" applyAlignment="1" applyProtection="1">
      <alignment horizontal="center" vertic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3" fillId="2" borderId="47" xfId="2" applyNumberFormat="1" applyFont="1" applyFill="1" applyBorder="1" applyAlignment="1" applyProtection="1">
      <alignment horizontal="center" vertical="center"/>
    </xf>
    <xf numFmtId="165" fontId="24" fillId="0" borderId="67" xfId="0" applyNumberFormat="1" applyFont="1" applyFill="1" applyBorder="1" applyAlignment="1" applyProtection="1">
      <alignment horizontal="center" vertical="center"/>
    </xf>
    <xf numFmtId="165" fontId="24" fillId="0" borderId="68" xfId="0" applyNumberFormat="1" applyFont="1" applyFill="1" applyBorder="1" applyAlignment="1" applyProtection="1">
      <alignment horizontal="center" vertical="center"/>
    </xf>
    <xf numFmtId="165" fontId="24" fillId="0" borderId="69" xfId="0" applyNumberFormat="1" applyFont="1" applyFill="1" applyBorder="1" applyAlignment="1" applyProtection="1">
      <alignment horizontal="center" vertical="center"/>
    </xf>
    <xf numFmtId="165" fontId="24" fillId="0" borderId="70" xfId="0" applyNumberFormat="1" applyFont="1" applyFill="1" applyBorder="1" applyAlignment="1" applyProtection="1">
      <alignment horizontal="center" vertical="center"/>
    </xf>
    <xf numFmtId="166" fontId="24" fillId="0" borderId="42" xfId="2" applyNumberFormat="1" applyFont="1" applyFill="1" applyBorder="1" applyAlignment="1" applyProtection="1">
      <alignment horizontal="center" vertical="center"/>
    </xf>
    <xf numFmtId="166" fontId="24" fillId="0" borderId="9" xfId="2" applyNumberFormat="1" applyFont="1" applyFill="1" applyBorder="1" applyAlignment="1" applyProtection="1">
      <alignment horizontal="center" vertical="center"/>
    </xf>
    <xf numFmtId="166" fontId="24" fillId="0" borderId="10" xfId="2" applyNumberFormat="1" applyFont="1" applyFill="1" applyBorder="1" applyAlignment="1" applyProtection="1">
      <alignment horizontal="center" vertical="center"/>
    </xf>
    <xf numFmtId="49" fontId="24" fillId="0" borderId="2" xfId="0" applyNumberFormat="1" applyFont="1" applyFill="1" applyBorder="1" applyAlignment="1" applyProtection="1">
      <alignment horizontal="center" vertical="center"/>
    </xf>
    <xf numFmtId="49" fontId="24" fillId="0" borderId="12" xfId="2" applyNumberFormat="1" applyFont="1" applyFill="1" applyBorder="1" applyAlignment="1">
      <alignment vertical="center" wrapText="1"/>
    </xf>
    <xf numFmtId="0" fontId="24" fillId="0" borderId="1" xfId="2" applyFont="1" applyFill="1" applyBorder="1" applyAlignment="1">
      <alignment horizontal="center" vertical="center" wrapText="1"/>
    </xf>
    <xf numFmtId="49" fontId="24" fillId="0" borderId="5" xfId="2" applyNumberFormat="1" applyFont="1" applyFill="1" applyBorder="1" applyAlignment="1">
      <alignment horizontal="center" vertical="center" wrapText="1"/>
    </xf>
    <xf numFmtId="49" fontId="24" fillId="0" borderId="71" xfId="2" applyNumberFormat="1" applyFont="1" applyFill="1" applyBorder="1" applyAlignment="1">
      <alignment horizontal="center" vertical="center" wrapText="1"/>
    </xf>
    <xf numFmtId="164" fontId="24" fillId="0" borderId="6" xfId="2" applyNumberFormat="1" applyFont="1" applyFill="1" applyBorder="1" applyAlignment="1" applyProtection="1">
      <alignment horizontal="center" vertical="center" wrapText="1"/>
    </xf>
    <xf numFmtId="167" fontId="24" fillId="0" borderId="4" xfId="2" applyNumberFormat="1" applyFont="1" applyFill="1" applyBorder="1" applyAlignment="1" applyProtection="1">
      <alignment horizontal="center" vertical="center"/>
    </xf>
    <xf numFmtId="1" fontId="24" fillId="0" borderId="2" xfId="2" applyNumberFormat="1" applyFont="1" applyFill="1" applyBorder="1" applyAlignment="1" applyProtection="1">
      <alignment horizontal="center" vertical="center"/>
    </xf>
    <xf numFmtId="1" fontId="24" fillId="0" borderId="1" xfId="2" applyNumberFormat="1" applyFont="1" applyFill="1" applyBorder="1" applyAlignment="1" applyProtection="1">
      <alignment horizontal="center" vertical="center"/>
    </xf>
    <xf numFmtId="1" fontId="24" fillId="0" borderId="5" xfId="2" applyNumberFormat="1" applyFont="1" applyFill="1" applyBorder="1" applyAlignment="1" applyProtection="1">
      <alignment horizontal="center" vertical="center"/>
    </xf>
    <xf numFmtId="1" fontId="24" fillId="0" borderId="6" xfId="2" applyNumberFormat="1" applyFont="1" applyFill="1" applyBorder="1" applyAlignment="1" applyProtection="1">
      <alignment horizontal="center" vertical="center"/>
    </xf>
    <xf numFmtId="0" fontId="3" fillId="0" borderId="7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71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49" fontId="3" fillId="0" borderId="73" xfId="0" applyNumberFormat="1" applyFont="1" applyFill="1" applyBorder="1" applyAlignment="1" applyProtection="1">
      <alignment horizontal="center" vertical="center"/>
    </xf>
    <xf numFmtId="49" fontId="3" fillId="0" borderId="21" xfId="2" applyNumberFormat="1" applyFont="1" applyFill="1" applyBorder="1" applyAlignment="1">
      <alignment vertical="center" wrapText="1"/>
    </xf>
    <xf numFmtId="0" fontId="24" fillId="0" borderId="42" xfId="2" applyFont="1" applyFill="1" applyBorder="1" applyAlignment="1">
      <alignment horizontal="center" vertical="center" wrapText="1"/>
    </xf>
    <xf numFmtId="0" fontId="24" fillId="0" borderId="26" xfId="2" applyNumberFormat="1" applyFont="1" applyFill="1" applyBorder="1" applyAlignment="1">
      <alignment horizontal="center" vertical="center" wrapText="1"/>
    </xf>
    <xf numFmtId="0" fontId="24" fillId="0" borderId="34" xfId="2" applyNumberFormat="1" applyFont="1" applyFill="1" applyBorder="1" applyAlignment="1">
      <alignment horizontal="center" vertical="center" wrapText="1"/>
    </xf>
    <xf numFmtId="164" fontId="24" fillId="0" borderId="43" xfId="2" applyNumberFormat="1" applyFont="1" applyFill="1" applyBorder="1" applyAlignment="1" applyProtection="1">
      <alignment horizontal="center" vertical="center" wrapText="1"/>
    </xf>
    <xf numFmtId="167" fontId="3" fillId="0" borderId="74" xfId="2" applyNumberFormat="1" applyFont="1" applyFill="1" applyBorder="1" applyAlignment="1" applyProtection="1">
      <alignment horizontal="center" vertical="center"/>
    </xf>
    <xf numFmtId="0" fontId="3" fillId="0" borderId="73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49" fontId="3" fillId="0" borderId="26" xfId="2" applyNumberFormat="1" applyFont="1" applyFill="1" applyBorder="1" applyAlignment="1">
      <alignment horizontal="center" vertical="center" wrapText="1"/>
    </xf>
    <xf numFmtId="0" fontId="3" fillId="0" borderId="43" xfId="2" applyFont="1" applyFill="1" applyBorder="1" applyAlignment="1">
      <alignment horizontal="center" vertical="center" wrapText="1"/>
    </xf>
    <xf numFmtId="49" fontId="3" fillId="0" borderId="36" xfId="2" applyNumberFormat="1" applyFont="1" applyFill="1" applyBorder="1" applyAlignment="1">
      <alignment horizontal="center" vertical="center" wrapText="1"/>
    </xf>
    <xf numFmtId="49" fontId="3" fillId="0" borderId="35" xfId="2" applyNumberFormat="1" applyFont="1" applyFill="1" applyBorder="1" applyAlignment="1">
      <alignment horizontal="center" vertical="center" wrapText="1"/>
    </xf>
    <xf numFmtId="49" fontId="3" fillId="0" borderId="74" xfId="2" applyNumberFormat="1" applyFont="1" applyFill="1" applyBorder="1" applyAlignment="1">
      <alignment horizontal="center" vertical="center" wrapText="1"/>
    </xf>
    <xf numFmtId="49" fontId="3" fillId="0" borderId="42" xfId="2" applyNumberFormat="1" applyFont="1" applyFill="1" applyBorder="1" applyAlignment="1">
      <alignment horizontal="center" vertical="center" wrapText="1"/>
    </xf>
    <xf numFmtId="49" fontId="3" fillId="0" borderId="34" xfId="2" applyNumberFormat="1" applyFont="1" applyFill="1" applyBorder="1" applyAlignment="1">
      <alignment horizontal="center" vertical="center" wrapText="1"/>
    </xf>
    <xf numFmtId="49" fontId="3" fillId="0" borderId="43" xfId="2" applyNumberFormat="1" applyFont="1" applyFill="1" applyBorder="1" applyAlignment="1">
      <alignment horizontal="center" vertical="center" wrapText="1"/>
    </xf>
    <xf numFmtId="49" fontId="24" fillId="0" borderId="34" xfId="2" applyNumberFormat="1" applyFont="1" applyFill="1" applyBorder="1" applyAlignment="1">
      <alignment horizontal="center" vertical="center" wrapText="1"/>
    </xf>
    <xf numFmtId="49" fontId="3" fillId="0" borderId="42" xfId="2" applyNumberFormat="1" applyFont="1" applyFill="1" applyBorder="1" applyAlignment="1" applyProtection="1">
      <alignment vertical="center"/>
    </xf>
    <xf numFmtId="49" fontId="3" fillId="0" borderId="43" xfId="2" applyNumberFormat="1" applyFont="1" applyFill="1" applyBorder="1" applyAlignment="1" applyProtection="1">
      <alignment horizontal="center" vertical="center"/>
    </xf>
    <xf numFmtId="49" fontId="24" fillId="0" borderId="73" xfId="0" applyNumberFormat="1" applyFont="1" applyFill="1" applyBorder="1" applyAlignment="1" applyProtection="1">
      <alignment horizontal="center" vertical="center"/>
    </xf>
    <xf numFmtId="49" fontId="24" fillId="0" borderId="21" xfId="2" applyNumberFormat="1" applyFont="1" applyFill="1" applyBorder="1" applyAlignment="1">
      <alignment horizontal="left" vertical="center" wrapText="1"/>
    </xf>
    <xf numFmtId="49" fontId="24" fillId="0" borderId="26" xfId="2" applyNumberFormat="1" applyFont="1" applyFill="1" applyBorder="1" applyAlignment="1">
      <alignment horizontal="center" vertical="center" wrapText="1"/>
    </xf>
    <xf numFmtId="164" fontId="24" fillId="0" borderId="43" xfId="2" applyNumberFormat="1" applyFont="1" applyFill="1" applyBorder="1" applyAlignment="1" applyProtection="1">
      <alignment horizontal="center" vertical="center"/>
    </xf>
    <xf numFmtId="168" fontId="24" fillId="0" borderId="74" xfId="2" applyNumberFormat="1" applyFont="1" applyFill="1" applyBorder="1" applyAlignment="1" applyProtection="1">
      <alignment horizontal="center" vertical="center"/>
    </xf>
    <xf numFmtId="0" fontId="24" fillId="0" borderId="73" xfId="2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Border="1" applyAlignment="1">
      <alignment horizontal="center" vertical="center" wrapText="1"/>
    </xf>
    <xf numFmtId="0" fontId="24" fillId="0" borderId="26" xfId="2" applyFont="1" applyFill="1" applyBorder="1" applyAlignment="1">
      <alignment horizontal="center" vertical="center" wrapText="1"/>
    </xf>
    <xf numFmtId="0" fontId="24" fillId="0" borderId="34" xfId="2" applyFont="1" applyFill="1" applyBorder="1" applyAlignment="1">
      <alignment horizontal="center" vertical="center" wrapText="1"/>
    </xf>
    <xf numFmtId="166" fontId="25" fillId="0" borderId="43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vertical="center"/>
    </xf>
    <xf numFmtId="49" fontId="24" fillId="0" borderId="21" xfId="2" applyNumberFormat="1" applyFont="1" applyFill="1" applyBorder="1" applyAlignment="1">
      <alignment vertical="center" wrapText="1"/>
    </xf>
    <xf numFmtId="164" fontId="24" fillId="0" borderId="42" xfId="2" applyNumberFormat="1" applyFont="1" applyFill="1" applyBorder="1" applyAlignment="1" applyProtection="1">
      <alignment horizontal="center" vertical="center"/>
    </xf>
    <xf numFmtId="0" fontId="24" fillId="0" borderId="43" xfId="2" applyFont="1" applyFill="1" applyBorder="1" applyAlignment="1">
      <alignment horizontal="center" vertical="center" wrapText="1"/>
    </xf>
    <xf numFmtId="168" fontId="24" fillId="0" borderId="75" xfId="2" applyNumberFormat="1" applyFont="1" applyFill="1" applyBorder="1" applyAlignment="1" applyProtection="1">
      <alignment horizontal="center" vertical="center"/>
    </xf>
    <xf numFmtId="0" fontId="24" fillId="0" borderId="26" xfId="2" applyFont="1" applyBorder="1" applyAlignment="1">
      <alignment horizontal="center" vertical="center" wrapText="1"/>
    </xf>
    <xf numFmtId="49" fontId="24" fillId="0" borderId="76" xfId="2" applyNumberFormat="1" applyFont="1" applyFill="1" applyBorder="1" applyAlignment="1">
      <alignment vertical="center" wrapText="1"/>
    </xf>
    <xf numFmtId="164" fontId="24" fillId="0" borderId="8" xfId="2" applyNumberFormat="1" applyFont="1" applyFill="1" applyBorder="1" applyAlignment="1" applyProtection="1">
      <alignment horizontal="center" vertical="center"/>
    </xf>
    <xf numFmtId="0" fontId="24" fillId="0" borderId="9" xfId="2" applyFont="1" applyFill="1" applyBorder="1" applyAlignment="1">
      <alignment horizontal="center" vertical="center" wrapText="1"/>
    </xf>
    <xf numFmtId="0" fontId="24" fillId="0" borderId="10" xfId="2" applyFont="1" applyFill="1" applyBorder="1" applyAlignment="1">
      <alignment horizontal="center" vertical="center" wrapText="1"/>
    </xf>
    <xf numFmtId="0" fontId="24" fillId="0" borderId="77" xfId="2" applyFont="1" applyFill="1" applyBorder="1" applyAlignment="1">
      <alignment horizontal="center" vertical="center" wrapText="1"/>
    </xf>
    <xf numFmtId="49" fontId="24" fillId="0" borderId="9" xfId="2" applyNumberFormat="1" applyFont="1" applyFill="1" applyBorder="1" applyAlignment="1">
      <alignment horizontal="center" vertical="center" wrapText="1"/>
    </xf>
    <xf numFmtId="49" fontId="3" fillId="0" borderId="28" xfId="2" applyNumberFormat="1" applyFont="1" applyFill="1" applyBorder="1" applyAlignment="1">
      <alignment horizontal="center" vertical="center" wrapText="1"/>
    </xf>
    <xf numFmtId="49" fontId="3" fillId="0" borderId="27" xfId="2" applyNumberFormat="1" applyFont="1" applyFill="1" applyBorder="1" applyAlignment="1">
      <alignment horizontal="center" vertical="center" wrapText="1"/>
    </xf>
    <xf numFmtId="49" fontId="3" fillId="0" borderId="75" xfId="2" applyNumberFormat="1" applyFont="1" applyFill="1" applyBorder="1" applyAlignment="1">
      <alignment horizontal="center" vertical="center" wrapText="1"/>
    </xf>
    <xf numFmtId="49" fontId="3" fillId="0" borderId="8" xfId="2" applyNumberFormat="1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horizontal="center" vertical="center" wrapText="1"/>
    </xf>
    <xf numFmtId="168" fontId="24" fillId="2" borderId="75" xfId="2" applyNumberFormat="1" applyFont="1" applyFill="1" applyBorder="1" applyAlignment="1" applyProtection="1">
      <alignment horizontal="center" vertical="center"/>
    </xf>
    <xf numFmtId="49" fontId="3" fillId="0" borderId="27" xfId="2" applyNumberFormat="1" applyFont="1" applyFill="1" applyBorder="1" applyAlignment="1">
      <alignment horizontal="center" vertical="center" wrapText="1"/>
    </xf>
    <xf numFmtId="49" fontId="3" fillId="0" borderId="75" xfId="2" applyNumberFormat="1" applyFont="1" applyFill="1" applyBorder="1" applyAlignment="1">
      <alignment horizontal="center" vertical="center" wrapText="1"/>
    </xf>
    <xf numFmtId="49" fontId="24" fillId="0" borderId="22" xfId="2" applyNumberFormat="1" applyFont="1" applyFill="1" applyBorder="1" applyAlignment="1">
      <alignment vertical="center" wrapText="1"/>
    </xf>
    <xf numFmtId="164" fontId="24" fillId="0" borderId="7" xfId="2" applyNumberFormat="1" applyFont="1" applyFill="1" applyBorder="1" applyAlignment="1" applyProtection="1">
      <alignment horizontal="center" vertical="center"/>
    </xf>
    <xf numFmtId="0" fontId="24" fillId="0" borderId="23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168" fontId="24" fillId="0" borderId="78" xfId="2" applyNumberFormat="1" applyFont="1" applyFill="1" applyBorder="1" applyAlignment="1" applyProtection="1">
      <alignment horizontal="center" vertical="center"/>
    </xf>
    <xf numFmtId="0" fontId="24" fillId="0" borderId="79" xfId="2" applyFont="1" applyFill="1" applyBorder="1" applyAlignment="1">
      <alignment horizontal="center" vertical="center" wrapText="1"/>
    </xf>
    <xf numFmtId="49" fontId="24" fillId="0" borderId="23" xfId="2" applyNumberFormat="1" applyFont="1" applyFill="1" applyBorder="1" applyAlignment="1">
      <alignment horizontal="center" vertical="center" wrapText="1"/>
    </xf>
    <xf numFmtId="49" fontId="3" fillId="0" borderId="80" xfId="2" applyNumberFormat="1" applyFont="1" applyFill="1" applyBorder="1" applyAlignment="1">
      <alignment horizontal="center" vertical="center" wrapText="1"/>
    </xf>
    <xf numFmtId="49" fontId="3" fillId="0" borderId="78" xfId="2" applyNumberFormat="1" applyFont="1" applyFill="1" applyBorder="1" applyAlignment="1">
      <alignment horizontal="center" vertical="center" wrapText="1"/>
    </xf>
    <xf numFmtId="0" fontId="24" fillId="0" borderId="66" xfId="2" applyFont="1" applyFill="1" applyBorder="1" applyAlignment="1">
      <alignment horizontal="center" vertical="center" wrapText="1"/>
    </xf>
    <xf numFmtId="0" fontId="24" fillId="0" borderId="53" xfId="2" applyFont="1" applyFill="1" applyBorder="1" applyAlignment="1">
      <alignment horizontal="center" vertical="center" wrapText="1"/>
    </xf>
    <xf numFmtId="0" fontId="24" fillId="0" borderId="53" xfId="2" applyFont="1" applyFill="1" applyBorder="1" applyAlignment="1">
      <alignment horizontal="center" vertical="center" wrapText="1"/>
    </xf>
    <xf numFmtId="0" fontId="24" fillId="0" borderId="64" xfId="2" applyFont="1" applyFill="1" applyBorder="1" applyAlignment="1">
      <alignment horizontal="center" vertical="center" wrapText="1"/>
    </xf>
    <xf numFmtId="0" fontId="24" fillId="0" borderId="66" xfId="2" applyFont="1" applyFill="1" applyBorder="1" applyAlignment="1">
      <alignment horizontal="center" vertical="center" wrapText="1"/>
    </xf>
    <xf numFmtId="167" fontId="26" fillId="0" borderId="64" xfId="2" applyNumberFormat="1" applyFont="1" applyFill="1" applyBorder="1" applyAlignment="1">
      <alignment horizontal="center" vertical="center" wrapText="1"/>
    </xf>
    <xf numFmtId="49" fontId="26" fillId="0" borderId="64" xfId="2" applyNumberFormat="1" applyFont="1" applyFill="1" applyBorder="1" applyAlignment="1">
      <alignment horizontal="center" vertical="center" wrapText="1"/>
    </xf>
    <xf numFmtId="49" fontId="26" fillId="0" borderId="66" xfId="2" applyNumberFormat="1" applyFont="1" applyFill="1" applyBorder="1" applyAlignment="1">
      <alignment horizontal="center" vertical="center" wrapText="1"/>
    </xf>
    <xf numFmtId="49" fontId="26" fillId="0" borderId="53" xfId="2" applyNumberFormat="1" applyFont="1" applyFill="1" applyBorder="1" applyAlignment="1">
      <alignment horizontal="center" vertical="center" wrapText="1"/>
    </xf>
    <xf numFmtId="164" fontId="20" fillId="0" borderId="0" xfId="2" applyNumberFormat="1" applyFont="1" applyFill="1" applyBorder="1" applyAlignment="1" applyProtection="1">
      <alignment vertical="center"/>
    </xf>
    <xf numFmtId="49" fontId="26" fillId="0" borderId="81" xfId="0" applyNumberFormat="1" applyFont="1" applyBorder="1" applyAlignment="1">
      <alignment horizontal="left" vertical="center" wrapText="1"/>
    </xf>
    <xf numFmtId="49" fontId="26" fillId="0" borderId="82" xfId="0" applyNumberFormat="1" applyFont="1" applyBorder="1" applyAlignment="1">
      <alignment horizontal="left" vertical="center" wrapText="1"/>
    </xf>
    <xf numFmtId="0" fontId="24" fillId="0" borderId="8" xfId="2" applyFont="1" applyFill="1" applyBorder="1" applyAlignment="1">
      <alignment horizontal="center" vertical="center" wrapText="1"/>
    </xf>
    <xf numFmtId="0" fontId="24" fillId="0" borderId="9" xfId="2" applyFont="1" applyFill="1" applyBorder="1" applyAlignment="1">
      <alignment horizontal="center" vertical="center" wrapText="1"/>
    </xf>
    <xf numFmtId="0" fontId="24" fillId="0" borderId="49" xfId="2" applyFont="1" applyFill="1" applyBorder="1" applyAlignment="1">
      <alignment horizontal="center" vertical="center" wrapText="1"/>
    </xf>
    <xf numFmtId="0" fontId="24" fillId="0" borderId="48" xfId="2" applyFont="1" applyFill="1" applyBorder="1" applyAlignment="1">
      <alignment horizontal="center" vertical="center" wrapText="1"/>
    </xf>
    <xf numFmtId="1" fontId="26" fillId="0" borderId="53" xfId="2" applyNumberFormat="1" applyFont="1" applyFill="1" applyBorder="1" applyAlignment="1">
      <alignment horizontal="center" vertical="center" wrapText="1"/>
    </xf>
    <xf numFmtId="1" fontId="26" fillId="0" borderId="64" xfId="2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 applyProtection="1">
      <alignment horizontal="center" vertical="center"/>
    </xf>
    <xf numFmtId="49" fontId="24" fillId="0" borderId="3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169" fontId="24" fillId="0" borderId="12" xfId="0" applyNumberFormat="1" applyFont="1" applyFill="1" applyBorder="1" applyAlignment="1" applyProtection="1">
      <alignment horizontal="center" vertical="center"/>
    </xf>
    <xf numFmtId="1" fontId="24" fillId="0" borderId="2" xfId="0" applyNumberFormat="1" applyFont="1" applyFill="1" applyBorder="1" applyAlignment="1">
      <alignment horizontal="center" vertical="center"/>
    </xf>
    <xf numFmtId="1" fontId="24" fillId="0" borderId="5" xfId="0" applyNumberFormat="1" applyFont="1" applyFill="1" applyBorder="1" applyAlignment="1">
      <alignment horizontal="center" vertical="center"/>
    </xf>
    <xf numFmtId="1" fontId="24" fillId="0" borderId="6" xfId="0" applyNumberFormat="1" applyFont="1" applyFill="1" applyBorder="1" applyAlignment="1">
      <alignment horizontal="center" vertical="center" wrapText="1"/>
    </xf>
    <xf numFmtId="0" fontId="3" fillId="0" borderId="7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24" fillId="0" borderId="4" xfId="2" applyFont="1" applyFill="1" applyBorder="1" applyAlignment="1">
      <alignment horizontal="center" vertical="center" wrapText="1"/>
    </xf>
    <xf numFmtId="0" fontId="24" fillId="0" borderId="72" xfId="2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164" fontId="27" fillId="0" borderId="0" xfId="2" applyNumberFormat="1" applyFont="1" applyFill="1" applyBorder="1" applyAlignment="1" applyProtection="1">
      <alignment vertical="center"/>
    </xf>
    <xf numFmtId="169" fontId="27" fillId="0" borderId="0" xfId="2" applyNumberFormat="1" applyFont="1" applyFill="1" applyBorder="1" applyAlignment="1" applyProtection="1">
      <alignment vertical="center"/>
    </xf>
    <xf numFmtId="1" fontId="24" fillId="0" borderId="0" xfId="0" applyNumberFormat="1" applyFont="1" applyFill="1" applyBorder="1" applyAlignment="1">
      <alignment horizontal="center" vertical="center"/>
    </xf>
    <xf numFmtId="49" fontId="24" fillId="0" borderId="21" xfId="0" applyNumberFormat="1" applyFont="1" applyFill="1" applyBorder="1" applyAlignment="1" applyProtection="1">
      <alignment horizontal="center" vertical="center"/>
    </xf>
    <xf numFmtId="49" fontId="24" fillId="0" borderId="74" xfId="2" applyNumberFormat="1" applyFont="1" applyFill="1" applyBorder="1" applyAlignment="1">
      <alignment horizontal="left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74" xfId="2" applyFont="1" applyFill="1" applyBorder="1" applyAlignment="1">
      <alignment horizontal="center" vertical="center" wrapText="1"/>
    </xf>
    <xf numFmtId="0" fontId="3" fillId="0" borderId="34" xfId="2" applyFont="1" applyFill="1" applyBorder="1" applyAlignment="1">
      <alignment horizontal="center" vertical="center" wrapText="1"/>
    </xf>
    <xf numFmtId="164" fontId="28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49" fontId="24" fillId="0" borderId="74" xfId="2" applyNumberFormat="1" applyFont="1" applyFill="1" applyBorder="1" applyAlignment="1">
      <alignment vertical="center" wrapText="1"/>
    </xf>
    <xf numFmtId="168" fontId="24" fillId="2" borderId="74" xfId="2" applyNumberFormat="1" applyFont="1" applyFill="1" applyBorder="1" applyAlignment="1" applyProtection="1">
      <alignment horizontal="center" vertical="center"/>
    </xf>
    <xf numFmtId="0" fontId="24" fillId="2" borderId="43" xfId="2" applyFont="1" applyFill="1" applyBorder="1" applyAlignment="1">
      <alignment horizontal="center" vertical="center" wrapText="1"/>
    </xf>
    <xf numFmtId="166" fontId="24" fillId="0" borderId="35" xfId="2" applyNumberFormat="1" applyFont="1" applyFill="1" applyBorder="1" applyAlignment="1" applyProtection="1">
      <alignment horizontal="center" vertical="center"/>
    </xf>
    <xf numFmtId="170" fontId="24" fillId="0" borderId="26" xfId="2" applyNumberFormat="1" applyFont="1" applyFill="1" applyBorder="1" applyAlignment="1" applyProtection="1">
      <alignment horizontal="center" vertical="center"/>
    </xf>
    <xf numFmtId="170" fontId="24" fillId="0" borderId="0" xfId="2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35" xfId="2" applyNumberFormat="1" applyFont="1" applyFill="1" applyBorder="1" applyAlignment="1">
      <alignment vertical="center" wrapText="1"/>
    </xf>
    <xf numFmtId="1" fontId="3" fillId="0" borderId="42" xfId="2" applyNumberFormat="1" applyFont="1" applyFill="1" applyBorder="1" applyAlignment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/>
    </xf>
    <xf numFmtId="49" fontId="3" fillId="0" borderId="43" xfId="2" applyNumberFormat="1" applyFont="1" applyFill="1" applyBorder="1" applyAlignment="1">
      <alignment horizontal="center" vertical="center"/>
    </xf>
    <xf numFmtId="168" fontId="3" fillId="0" borderId="75" xfId="2" applyNumberFormat="1" applyFont="1" applyFill="1" applyBorder="1" applyAlignment="1" applyProtection="1">
      <alignment horizontal="center" vertical="center"/>
    </xf>
    <xf numFmtId="0" fontId="3" fillId="0" borderId="36" xfId="2" applyNumberFormat="1" applyFont="1" applyFill="1" applyBorder="1" applyAlignment="1">
      <alignment horizontal="center" vertical="center" wrapText="1"/>
    </xf>
    <xf numFmtId="0" fontId="3" fillId="0" borderId="35" xfId="2" applyNumberFormat="1" applyFont="1" applyFill="1" applyBorder="1" applyAlignment="1">
      <alignment horizontal="center" vertical="center" wrapText="1"/>
    </xf>
    <xf numFmtId="0" fontId="3" fillId="0" borderId="74" xfId="2" applyNumberFormat="1" applyFont="1" applyFill="1" applyBorder="1" applyAlignment="1">
      <alignment horizontal="center" vertical="center" wrapText="1"/>
    </xf>
    <xf numFmtId="0" fontId="3" fillId="0" borderId="42" xfId="2" applyNumberFormat="1" applyFont="1" applyFill="1" applyBorder="1" applyAlignment="1">
      <alignment horizontal="center" vertical="center" wrapText="1"/>
    </xf>
    <xf numFmtId="0" fontId="3" fillId="0" borderId="34" xfId="2" applyNumberFormat="1" applyFont="1" applyFill="1" applyBorder="1" applyAlignment="1">
      <alignment horizontal="center" vertical="center" wrapText="1"/>
    </xf>
    <xf numFmtId="0" fontId="3" fillId="0" borderId="43" xfId="2" applyNumberFormat="1" applyFont="1" applyFill="1" applyBorder="1" applyAlignment="1">
      <alignment horizontal="center" vertical="center" wrapText="1"/>
    </xf>
    <xf numFmtId="0" fontId="3" fillId="0" borderId="26" xfId="2" applyNumberFormat="1" applyFont="1" applyFill="1" applyBorder="1" applyAlignment="1">
      <alignment horizontal="center" vertical="center"/>
    </xf>
    <xf numFmtId="0" fontId="3" fillId="0" borderId="34" xfId="2" applyNumberFormat="1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70" fontId="24" fillId="0" borderId="42" xfId="2" applyNumberFormat="1" applyFont="1" applyFill="1" applyBorder="1" applyAlignment="1" applyProtection="1">
      <alignment horizontal="center" vertical="center"/>
    </xf>
    <xf numFmtId="0" fontId="3" fillId="0" borderId="80" xfId="2" applyFont="1" applyFill="1" applyBorder="1" applyAlignment="1">
      <alignment horizontal="center" vertical="center" wrapText="1"/>
    </xf>
    <xf numFmtId="0" fontId="3" fillId="0" borderId="78" xfId="2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center" wrapText="1"/>
    </xf>
    <xf numFmtId="0" fontId="24" fillId="0" borderId="51" xfId="2" applyFont="1" applyFill="1" applyBorder="1" applyAlignment="1">
      <alignment horizontal="center" vertical="center" wrapText="1"/>
    </xf>
    <xf numFmtId="167" fontId="24" fillId="0" borderId="64" xfId="2" applyNumberFormat="1" applyFont="1" applyFill="1" applyBorder="1" applyAlignment="1">
      <alignment horizontal="center" vertical="center" wrapText="1"/>
    </xf>
    <xf numFmtId="1" fontId="24" fillId="0" borderId="64" xfId="2" applyNumberFormat="1" applyFont="1" applyFill="1" applyBorder="1" applyAlignment="1">
      <alignment horizontal="center" vertical="center" wrapText="1"/>
    </xf>
    <xf numFmtId="1" fontId="24" fillId="0" borderId="66" xfId="2" applyNumberFormat="1" applyFont="1" applyFill="1" applyBorder="1" applyAlignment="1">
      <alignment horizontal="center" vertical="center" wrapText="1"/>
    </xf>
    <xf numFmtId="1" fontId="24" fillId="0" borderId="53" xfId="2" applyNumberFormat="1" applyFont="1" applyFill="1" applyBorder="1" applyAlignment="1">
      <alignment horizontal="center" vertical="center" wrapText="1"/>
    </xf>
    <xf numFmtId="169" fontId="20" fillId="0" borderId="0" xfId="2" applyNumberFormat="1" applyFont="1" applyFill="1" applyBorder="1" applyAlignment="1" applyProtection="1">
      <alignment vertical="center"/>
    </xf>
    <xf numFmtId="49" fontId="24" fillId="0" borderId="2" xfId="0" applyNumberFormat="1" applyFont="1" applyFill="1" applyBorder="1" applyAlignment="1" applyProtection="1">
      <alignment horizontal="center" vertical="center"/>
    </xf>
    <xf numFmtId="49" fontId="24" fillId="0" borderId="3" xfId="0" applyNumberFormat="1" applyFont="1" applyFill="1" applyBorder="1" applyAlignment="1" applyProtection="1">
      <alignment horizontal="center" vertical="center"/>
    </xf>
    <xf numFmtId="49" fontId="24" fillId="0" borderId="38" xfId="0" applyNumberFormat="1" applyFont="1" applyFill="1" applyBorder="1" applyAlignment="1" applyProtection="1">
      <alignment horizontal="center" vertical="center"/>
    </xf>
    <xf numFmtId="49" fontId="24" fillId="0" borderId="4" xfId="0" applyNumberFormat="1" applyFont="1" applyFill="1" applyBorder="1" applyAlignment="1" applyProtection="1">
      <alignment horizontal="center" vertical="center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166" fontId="29" fillId="0" borderId="43" xfId="0" applyNumberFormat="1" applyFont="1" applyFill="1" applyBorder="1" applyAlignment="1" applyProtection="1">
      <alignment horizontal="center" vertical="center"/>
    </xf>
    <xf numFmtId="167" fontId="24" fillId="0" borderId="21" xfId="0" applyNumberFormat="1" applyFont="1" applyFill="1" applyBorder="1" applyAlignment="1" applyProtection="1">
      <alignment horizontal="center" vertical="center"/>
    </xf>
    <xf numFmtId="1" fontId="24" fillId="0" borderId="73" xfId="0" applyNumberFormat="1" applyFont="1" applyFill="1" applyBorder="1" applyAlignment="1">
      <alignment horizontal="center" vertical="center" wrapText="1"/>
    </xf>
    <xf numFmtId="167" fontId="24" fillId="0" borderId="31" xfId="2" applyNumberFormat="1" applyFont="1" applyFill="1" applyBorder="1" applyAlignment="1" applyProtection="1">
      <alignment horizontal="center" vertical="center"/>
    </xf>
    <xf numFmtId="167" fontId="24" fillId="0" borderId="30" xfId="2" applyNumberFormat="1" applyFont="1" applyFill="1" applyBorder="1" applyAlignment="1" applyProtection="1">
      <alignment horizontal="center" vertical="center" wrapText="1"/>
    </xf>
    <xf numFmtId="167" fontId="24" fillId="0" borderId="83" xfId="2" applyNumberFormat="1" applyFont="1" applyFill="1" applyBorder="1" applyAlignment="1" applyProtection="1">
      <alignment horizontal="center" vertical="center" wrapText="1"/>
    </xf>
    <xf numFmtId="167" fontId="24" fillId="0" borderId="84" xfId="2" applyNumberFormat="1" applyFont="1" applyFill="1" applyBorder="1" applyAlignment="1" applyProtection="1">
      <alignment horizontal="center" vertical="center"/>
    </xf>
    <xf numFmtId="167" fontId="24" fillId="0" borderId="34" xfId="2" applyNumberFormat="1" applyFont="1" applyFill="1" applyBorder="1" applyAlignment="1" applyProtection="1">
      <alignment horizontal="center" vertical="center"/>
    </xf>
    <xf numFmtId="167" fontId="24" fillId="0" borderId="74" xfId="2" applyNumberFormat="1" applyFont="1" applyFill="1" applyBorder="1" applyAlignment="1" applyProtection="1">
      <alignment horizontal="center" vertical="center"/>
    </xf>
    <xf numFmtId="167" fontId="30" fillId="0" borderId="30" xfId="2" applyNumberFormat="1" applyFont="1" applyFill="1" applyBorder="1" applyAlignment="1" applyProtection="1">
      <alignment horizontal="center" vertical="center"/>
    </xf>
    <xf numFmtId="167" fontId="30" fillId="0" borderId="83" xfId="2" applyNumberFormat="1" applyFont="1" applyFill="1" applyBorder="1" applyAlignment="1" applyProtection="1">
      <alignment horizontal="center" vertical="center"/>
    </xf>
    <xf numFmtId="1" fontId="24" fillId="0" borderId="85" xfId="2" applyNumberFormat="1" applyFont="1" applyFill="1" applyBorder="1" applyAlignment="1" applyProtection="1">
      <alignment horizontal="center" vertical="center"/>
    </xf>
    <xf numFmtId="164" fontId="31" fillId="0" borderId="0" xfId="2" applyNumberFormat="1" applyFont="1" applyFill="1" applyBorder="1" applyAlignment="1" applyProtection="1">
      <alignment vertical="center"/>
    </xf>
    <xf numFmtId="49" fontId="24" fillId="0" borderId="77" xfId="0" applyNumberFormat="1" applyFont="1" applyFill="1" applyBorder="1" applyAlignment="1" applyProtection="1">
      <alignment horizontal="center" vertical="center"/>
    </xf>
    <xf numFmtId="0" fontId="24" fillId="0" borderId="76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6" fontId="29" fillId="0" borderId="10" xfId="0" applyNumberFormat="1" applyFont="1" applyFill="1" applyBorder="1" applyAlignment="1" applyProtection="1">
      <alignment horizontal="center" vertical="center"/>
    </xf>
    <xf numFmtId="167" fontId="24" fillId="0" borderId="22" xfId="0" applyNumberFormat="1" applyFont="1" applyFill="1" applyBorder="1" applyAlignment="1" applyProtection="1">
      <alignment horizontal="center" vertical="center"/>
    </xf>
    <xf numFmtId="1" fontId="24" fillId="0" borderId="79" xfId="0" applyNumberFormat="1" applyFont="1" applyFill="1" applyBorder="1" applyAlignment="1" applyProtection="1">
      <alignment horizontal="center" vertical="center"/>
    </xf>
    <xf numFmtId="0" fontId="24" fillId="0" borderId="7" xfId="2" applyFont="1" applyFill="1" applyBorder="1" applyAlignment="1">
      <alignment horizontal="center" vertical="center" wrapText="1"/>
    </xf>
    <xf numFmtId="167" fontId="24" fillId="0" borderId="36" xfId="2" applyNumberFormat="1" applyFont="1" applyFill="1" applyBorder="1" applyAlignment="1" applyProtection="1">
      <alignment horizontal="center" vertical="center"/>
    </xf>
    <xf numFmtId="167" fontId="24" fillId="0" borderId="35" xfId="2" applyNumberFormat="1" applyFont="1" applyFill="1" applyBorder="1" applyAlignment="1" applyProtection="1">
      <alignment horizontal="center" vertical="center"/>
    </xf>
    <xf numFmtId="167" fontId="24" fillId="0" borderId="42" xfId="2" applyNumberFormat="1" applyFont="1" applyFill="1" applyBorder="1" applyAlignment="1" applyProtection="1">
      <alignment horizontal="center" vertical="center"/>
    </xf>
    <xf numFmtId="167" fontId="24" fillId="0" borderId="80" xfId="2" applyNumberFormat="1" applyFont="1" applyFill="1" applyBorder="1" applyAlignment="1" applyProtection="1">
      <alignment horizontal="center" vertical="center"/>
    </xf>
    <xf numFmtId="167" fontId="24" fillId="0" borderId="78" xfId="2" applyNumberFormat="1" applyFont="1" applyFill="1" applyBorder="1" applyAlignment="1" applyProtection="1">
      <alignment horizontal="center" vertical="center"/>
    </xf>
    <xf numFmtId="1" fontId="30" fillId="0" borderId="43" xfId="2" applyNumberFormat="1" applyFont="1" applyFill="1" applyBorder="1" applyAlignment="1" applyProtection="1">
      <alignment horizontal="center" vertical="center"/>
    </xf>
    <xf numFmtId="169" fontId="3" fillId="0" borderId="0" xfId="2" applyNumberFormat="1" applyFont="1" applyFill="1" applyBorder="1" applyAlignment="1" applyProtection="1">
      <alignment vertical="center"/>
    </xf>
    <xf numFmtId="49" fontId="24" fillId="0" borderId="37" xfId="0" applyNumberFormat="1" applyFont="1" applyFill="1" applyBorder="1" applyAlignment="1" applyProtection="1">
      <alignment horizontal="center" vertical="center"/>
    </xf>
    <xf numFmtId="49" fontId="24" fillId="0" borderId="39" xfId="0" applyNumberFormat="1" applyFont="1" applyFill="1" applyBorder="1" applyAlignment="1" applyProtection="1">
      <alignment horizontal="center" vertical="center"/>
    </xf>
    <xf numFmtId="167" fontId="24" fillId="0" borderId="0" xfId="2" applyNumberFormat="1" applyFont="1" applyFill="1" applyBorder="1" applyAlignment="1" applyProtection="1">
      <alignment horizontal="center" vertical="center"/>
    </xf>
    <xf numFmtId="1" fontId="24" fillId="0" borderId="40" xfId="0" applyNumberFormat="1" applyFont="1" applyFill="1" applyBorder="1" applyAlignment="1" applyProtection="1">
      <alignment horizontal="center" vertical="center"/>
    </xf>
    <xf numFmtId="1" fontId="24" fillId="0" borderId="41" xfId="0" applyNumberFormat="1" applyFont="1" applyFill="1" applyBorder="1" applyAlignment="1" applyProtection="1">
      <alignment horizontal="center" vertical="center"/>
    </xf>
    <xf numFmtId="1" fontId="24" fillId="0" borderId="37" xfId="0" applyNumberFormat="1" applyFont="1" applyFill="1" applyBorder="1" applyAlignment="1" applyProtection="1">
      <alignment horizontal="center" vertical="center"/>
    </xf>
    <xf numFmtId="1" fontId="24" fillId="0" borderId="39" xfId="0" applyNumberFormat="1" applyFont="1" applyFill="1" applyBorder="1" applyAlignment="1" applyProtection="1">
      <alignment horizontal="center" vertical="center"/>
    </xf>
    <xf numFmtId="1" fontId="24" fillId="0" borderId="66" xfId="0" applyNumberFormat="1" applyFont="1" applyFill="1" applyBorder="1" applyAlignment="1" applyProtection="1">
      <alignment horizontal="center" vertical="center"/>
    </xf>
    <xf numFmtId="1" fontId="24" fillId="0" borderId="53" xfId="0" applyNumberFormat="1" applyFont="1" applyFill="1" applyBorder="1" applyAlignment="1" applyProtection="1">
      <alignment horizontal="center" vertical="center"/>
    </xf>
    <xf numFmtId="169" fontId="24" fillId="0" borderId="0" xfId="2" applyNumberFormat="1" applyFont="1" applyFill="1" applyBorder="1" applyAlignment="1" applyProtection="1">
      <alignment vertical="center"/>
    </xf>
    <xf numFmtId="166" fontId="24" fillId="0" borderId="3" xfId="0" applyNumberFormat="1" applyFont="1" applyFill="1" applyBorder="1" applyAlignment="1" applyProtection="1">
      <alignment horizontal="left" vertical="center" wrapText="1"/>
    </xf>
    <xf numFmtId="166" fontId="3" fillId="0" borderId="1" xfId="0" applyNumberFormat="1" applyFont="1" applyFill="1" applyBorder="1" applyAlignment="1" applyProtection="1">
      <alignment horizontal="center" vertical="center"/>
    </xf>
    <xf numFmtId="166" fontId="3" fillId="0" borderId="5" xfId="0" applyNumberFormat="1" applyFont="1" applyFill="1" applyBorder="1" applyAlignment="1" applyProtection="1">
      <alignment horizontal="center" vertical="center"/>
    </xf>
    <xf numFmtId="166" fontId="3" fillId="0" borderId="71" xfId="0" applyNumberFormat="1" applyFont="1" applyFill="1" applyBorder="1" applyAlignment="1" applyProtection="1">
      <alignment horizontal="center" vertical="center"/>
    </xf>
    <xf numFmtId="167" fontId="24" fillId="0" borderId="2" xfId="0" applyNumberFormat="1" applyFont="1" applyFill="1" applyBorder="1" applyAlignment="1" applyProtection="1">
      <alignment horizontal="center" vertical="center"/>
    </xf>
    <xf numFmtId="166" fontId="24" fillId="0" borderId="2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top" wrapText="1"/>
    </xf>
    <xf numFmtId="0" fontId="24" fillId="0" borderId="72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71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30" fillId="0" borderId="6" xfId="0" applyFont="1" applyFill="1" applyBorder="1" applyAlignment="1">
      <alignment horizontal="left" vertical="top" wrapText="1"/>
    </xf>
    <xf numFmtId="165" fontId="24" fillId="0" borderId="44" xfId="0" applyNumberFormat="1" applyFont="1" applyFill="1" applyBorder="1" applyAlignment="1" applyProtection="1">
      <alignment horizontal="center" vertical="center" wrapText="1"/>
    </xf>
    <xf numFmtId="165" fontId="24" fillId="0" borderId="45" xfId="0" applyNumberFormat="1" applyFont="1" applyFill="1" applyBorder="1" applyAlignment="1" applyProtection="1">
      <alignment horizontal="center" vertical="center" wrapText="1"/>
    </xf>
    <xf numFmtId="165" fontId="24" fillId="0" borderId="46" xfId="0" applyNumberFormat="1" applyFont="1" applyFill="1" applyBorder="1" applyAlignment="1" applyProtection="1">
      <alignment horizontal="center" vertical="center" wrapText="1"/>
    </xf>
    <xf numFmtId="167" fontId="24" fillId="0" borderId="86" xfId="0" applyNumberFormat="1" applyFont="1" applyFill="1" applyBorder="1" applyAlignment="1" applyProtection="1">
      <alignment horizontal="center" vertical="center"/>
    </xf>
    <xf numFmtId="1" fontId="24" fillId="0" borderId="86" xfId="0" applyNumberFormat="1" applyFont="1" applyFill="1" applyBorder="1" applyAlignment="1" applyProtection="1">
      <alignment horizontal="center" vertical="center"/>
    </xf>
    <xf numFmtId="1" fontId="24" fillId="0" borderId="44" xfId="0" applyNumberFormat="1" applyFont="1" applyFill="1" applyBorder="1" applyAlignment="1" applyProtection="1">
      <alignment horizontal="center" vertical="center"/>
    </xf>
    <xf numFmtId="1" fontId="24" fillId="0" borderId="87" xfId="0" applyNumberFormat="1" applyFont="1" applyFill="1" applyBorder="1" applyAlignment="1" applyProtection="1">
      <alignment horizontal="center" vertical="center"/>
    </xf>
    <xf numFmtId="1" fontId="24" fillId="0" borderId="88" xfId="0" applyNumberFormat="1" applyFont="1" applyFill="1" applyBorder="1" applyAlignment="1" applyProtection="1">
      <alignment horizontal="center" vertical="center"/>
    </xf>
    <xf numFmtId="1" fontId="24" fillId="0" borderId="78" xfId="0" applyNumberFormat="1" applyFont="1" applyFill="1" applyBorder="1" applyAlignment="1" applyProtection="1">
      <alignment horizontal="center" vertical="center"/>
    </xf>
    <xf numFmtId="1" fontId="24" fillId="0" borderId="60" xfId="0" applyNumberFormat="1" applyFont="1" applyFill="1" applyBorder="1" applyAlignment="1" applyProtection="1">
      <alignment horizontal="center" vertical="center"/>
    </xf>
    <xf numFmtId="0" fontId="24" fillId="0" borderId="89" xfId="0" applyFont="1" applyFill="1" applyBorder="1" applyAlignment="1">
      <alignment horizontal="center" vertical="center" wrapText="1"/>
    </xf>
    <xf numFmtId="0" fontId="24" fillId="0" borderId="90" xfId="0" applyFont="1" applyFill="1" applyBorder="1" applyAlignment="1">
      <alignment horizontal="center" vertical="center" wrapText="1"/>
    </xf>
    <xf numFmtId="167" fontId="24" fillId="0" borderId="40" xfId="2" applyNumberFormat="1" applyFont="1" applyFill="1" applyBorder="1" applyAlignment="1">
      <alignment horizontal="center" vertical="center" wrapText="1"/>
    </xf>
    <xf numFmtId="1" fontId="24" fillId="0" borderId="40" xfId="2" applyNumberFormat="1" applyFont="1" applyFill="1" applyBorder="1" applyAlignment="1">
      <alignment horizontal="center" vertical="center" wrapText="1"/>
    </xf>
    <xf numFmtId="49" fontId="24" fillId="0" borderId="40" xfId="2" applyNumberFormat="1" applyFont="1" applyFill="1" applyBorder="1" applyAlignment="1">
      <alignment horizontal="center" vertical="center" wrapText="1"/>
    </xf>
    <xf numFmtId="49" fontId="24" fillId="0" borderId="37" xfId="2" applyNumberFormat="1" applyFont="1" applyFill="1" applyBorder="1" applyAlignment="1">
      <alignment horizontal="center" vertical="center" wrapText="1"/>
    </xf>
    <xf numFmtId="49" fontId="24" fillId="0" borderId="39" xfId="2" applyNumberFormat="1" applyFont="1" applyFill="1" applyBorder="1" applyAlignment="1">
      <alignment horizontal="center" vertical="center" wrapText="1"/>
    </xf>
    <xf numFmtId="49" fontId="24" fillId="0" borderId="66" xfId="2" applyNumberFormat="1" applyFont="1" applyFill="1" applyBorder="1" applyAlignment="1">
      <alignment horizontal="center" vertical="center" wrapText="1"/>
    </xf>
    <xf numFmtId="49" fontId="24" fillId="0" borderId="53" xfId="2" applyNumberFormat="1" applyFont="1" applyFill="1" applyBorder="1" applyAlignment="1">
      <alignment horizontal="center" vertical="center" wrapText="1"/>
    </xf>
    <xf numFmtId="0" fontId="24" fillId="0" borderId="37" xfId="2" applyNumberFormat="1" applyFont="1" applyFill="1" applyBorder="1" applyAlignment="1" applyProtection="1">
      <alignment horizontal="center" vertical="center"/>
    </xf>
    <xf numFmtId="0" fontId="24" fillId="0" borderId="38" xfId="2" applyNumberFormat="1" applyFont="1" applyFill="1" applyBorder="1" applyAlignment="1" applyProtection="1">
      <alignment horizontal="center" vertical="center"/>
    </xf>
    <xf numFmtId="0" fontId="24" fillId="0" borderId="39" xfId="2" applyNumberFormat="1" applyFont="1" applyFill="1" applyBorder="1" applyAlignment="1" applyProtection="1">
      <alignment horizontal="center" vertical="center"/>
    </xf>
    <xf numFmtId="166" fontId="24" fillId="0" borderId="7" xfId="2" applyNumberFormat="1" applyFont="1" applyFill="1" applyBorder="1" applyAlignment="1" applyProtection="1">
      <alignment horizontal="center" vertical="center"/>
    </xf>
    <xf numFmtId="166" fontId="24" fillId="0" borderId="23" xfId="2" applyNumberFormat="1" applyFont="1" applyFill="1" applyBorder="1" applyAlignment="1" applyProtection="1">
      <alignment horizontal="center" vertical="center"/>
    </xf>
    <xf numFmtId="171" fontId="24" fillId="0" borderId="26" xfId="0" applyNumberFormat="1" applyFont="1" applyBorder="1" applyAlignment="1">
      <alignment horizontal="left" vertical="center" wrapText="1"/>
    </xf>
    <xf numFmtId="0" fontId="32" fillId="0" borderId="26" xfId="0" applyFont="1" applyBorder="1"/>
    <xf numFmtId="0" fontId="24" fillId="0" borderId="26" xfId="0" applyFont="1" applyBorder="1" applyAlignment="1">
      <alignment horizontal="center" vertical="center"/>
    </xf>
    <xf numFmtId="172" fontId="24" fillId="0" borderId="26" xfId="0" applyNumberFormat="1" applyFont="1" applyBorder="1" applyAlignment="1">
      <alignment horizontal="center" vertical="center"/>
    </xf>
    <xf numFmtId="172" fontId="24" fillId="0" borderId="26" xfId="0" applyNumberFormat="1" applyFont="1" applyFill="1" applyBorder="1" applyAlignment="1">
      <alignment horizontal="center" vertical="center"/>
    </xf>
    <xf numFmtId="171" fontId="3" fillId="0" borderId="26" xfId="0" applyNumberFormat="1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71" xfId="0" applyFont="1" applyFill="1" applyBorder="1" applyAlignment="1">
      <alignment horizontal="center" vertical="center"/>
    </xf>
    <xf numFmtId="0" fontId="24" fillId="0" borderId="72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 wrapText="1"/>
    </xf>
    <xf numFmtId="166" fontId="24" fillId="0" borderId="26" xfId="2" applyNumberFormat="1" applyFont="1" applyFill="1" applyBorder="1" applyAlignment="1" applyProtection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171" fontId="3" fillId="0" borderId="26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" fillId="0" borderId="35" xfId="2" applyFont="1" applyFill="1" applyBorder="1" applyAlignment="1">
      <alignment horizontal="center" vertical="center" wrapText="1"/>
    </xf>
    <xf numFmtId="0" fontId="3" fillId="0" borderId="74" xfId="2" applyFont="1" applyFill="1" applyBorder="1" applyAlignment="1">
      <alignment horizontal="center" vertical="center" wrapText="1"/>
    </xf>
    <xf numFmtId="0" fontId="24" fillId="0" borderId="44" xfId="2" applyFont="1" applyFill="1" applyBorder="1" applyAlignment="1">
      <alignment horizontal="center" vertical="center" wrapText="1"/>
    </xf>
    <xf numFmtId="0" fontId="24" fillId="0" borderId="45" xfId="2" applyFont="1" applyFill="1" applyBorder="1" applyAlignment="1">
      <alignment horizontal="center" vertical="center" wrapText="1"/>
    </xf>
    <xf numFmtId="0" fontId="24" fillId="0" borderId="46" xfId="2" applyFont="1" applyFill="1" applyBorder="1" applyAlignment="1">
      <alignment horizontal="center" vertical="center" wrapText="1"/>
    </xf>
    <xf numFmtId="167" fontId="24" fillId="0" borderId="60" xfId="2" applyNumberFormat="1" applyFont="1" applyFill="1" applyBorder="1" applyAlignment="1">
      <alignment horizontal="center" vertical="center" wrapText="1"/>
    </xf>
    <xf numFmtId="1" fontId="24" fillId="0" borderId="60" xfId="2" applyNumberFormat="1" applyFont="1" applyFill="1" applyBorder="1" applyAlignment="1">
      <alignment horizontal="center" vertical="center" wrapText="1"/>
    </xf>
    <xf numFmtId="1" fontId="24" fillId="0" borderId="79" xfId="2" applyNumberFormat="1" applyFont="1" applyFill="1" applyBorder="1" applyAlignment="1">
      <alignment horizontal="center" vertical="center" wrapText="1"/>
    </xf>
    <xf numFmtId="1" fontId="24" fillId="0" borderId="78" xfId="2" applyNumberFormat="1" applyFont="1" applyFill="1" applyBorder="1" applyAlignment="1">
      <alignment horizontal="center" vertical="center" wrapText="1"/>
    </xf>
    <xf numFmtId="1" fontId="24" fillId="0" borderId="44" xfId="2" applyNumberFormat="1" applyFont="1" applyFill="1" applyBorder="1" applyAlignment="1">
      <alignment horizontal="center" vertical="center" wrapText="1"/>
    </xf>
    <xf numFmtId="1" fontId="24" fillId="0" borderId="26" xfId="2" applyNumberFormat="1" applyFont="1" applyFill="1" applyBorder="1" applyAlignment="1">
      <alignment horizontal="center" vertical="center" wrapText="1"/>
    </xf>
    <xf numFmtId="1" fontId="24" fillId="0" borderId="26" xfId="2" applyNumberFormat="1" applyFont="1" applyFill="1" applyBorder="1" applyAlignment="1">
      <alignment horizontal="center" vertical="center" wrapText="1"/>
    </xf>
    <xf numFmtId="166" fontId="24" fillId="0" borderId="49" xfId="2" applyNumberFormat="1" applyFont="1" applyFill="1" applyBorder="1" applyAlignment="1" applyProtection="1">
      <alignment horizontal="center" vertical="center"/>
    </xf>
    <xf numFmtId="166" fontId="24" fillId="0" borderId="91" xfId="2" applyNumberFormat="1" applyFont="1" applyFill="1" applyBorder="1" applyAlignment="1" applyProtection="1">
      <alignment horizontal="center" vertical="center"/>
    </xf>
    <xf numFmtId="0" fontId="24" fillId="0" borderId="9" xfId="0" applyFont="1" applyBorder="1" applyAlignment="1">
      <alignment horizontal="center" vertical="center"/>
    </xf>
    <xf numFmtId="167" fontId="24" fillId="0" borderId="66" xfId="2" applyNumberFormat="1" applyFont="1" applyFill="1" applyBorder="1" applyAlignment="1">
      <alignment horizontal="center" vertical="center" wrapText="1"/>
    </xf>
    <xf numFmtId="167" fontId="24" fillId="0" borderId="53" xfId="2" applyNumberFormat="1" applyFont="1" applyFill="1" applyBorder="1" applyAlignment="1">
      <alignment horizontal="center" vertical="center" wrapText="1"/>
    </xf>
    <xf numFmtId="166" fontId="24" fillId="0" borderId="66" xfId="2" applyNumberFormat="1" applyFont="1" applyFill="1" applyBorder="1" applyAlignment="1" applyProtection="1">
      <alignment horizontal="center" vertical="center"/>
    </xf>
    <xf numFmtId="166" fontId="24" fillId="0" borderId="51" xfId="2" applyNumberFormat="1" applyFont="1" applyFill="1" applyBorder="1" applyAlignment="1" applyProtection="1">
      <alignment horizontal="center" vertical="center"/>
    </xf>
    <xf numFmtId="166" fontId="24" fillId="0" borderId="53" xfId="2" applyNumberFormat="1" applyFont="1" applyFill="1" applyBorder="1" applyAlignment="1" applyProtection="1">
      <alignment horizontal="center" vertical="center"/>
    </xf>
    <xf numFmtId="167" fontId="24" fillId="0" borderId="64" xfId="2" applyNumberFormat="1" applyFont="1" applyFill="1" applyBorder="1" applyAlignment="1" applyProtection="1">
      <alignment horizontal="center" vertical="center"/>
    </xf>
    <xf numFmtId="1" fontId="24" fillId="0" borderId="64" xfId="2" applyNumberFormat="1" applyFont="1" applyFill="1" applyBorder="1" applyAlignment="1" applyProtection="1">
      <alignment horizontal="center" vertical="center"/>
    </xf>
    <xf numFmtId="167" fontId="33" fillId="3" borderId="46" xfId="2" applyNumberFormat="1" applyFont="1" applyFill="1" applyBorder="1" applyAlignment="1" applyProtection="1">
      <alignment horizontal="center" vertical="center"/>
    </xf>
    <xf numFmtId="167" fontId="33" fillId="3" borderId="60" xfId="2" applyNumberFormat="1" applyFont="1" applyFill="1" applyBorder="1" applyAlignment="1" applyProtection="1">
      <alignment horizontal="center" vertical="center"/>
    </xf>
    <xf numFmtId="166" fontId="24" fillId="0" borderId="60" xfId="2" applyNumberFormat="1" applyFont="1" applyFill="1" applyBorder="1" applyAlignment="1" applyProtection="1">
      <alignment horizontal="center" vertical="center"/>
    </xf>
    <xf numFmtId="49" fontId="24" fillId="0" borderId="64" xfId="2" applyNumberFormat="1" applyFont="1" applyFill="1" applyBorder="1" applyAlignment="1">
      <alignment horizontal="center" vertical="center" wrapText="1"/>
    </xf>
    <xf numFmtId="167" fontId="34" fillId="3" borderId="53" xfId="2" applyNumberFormat="1" applyFont="1" applyFill="1" applyBorder="1" applyAlignment="1" applyProtection="1">
      <alignment horizontal="center" vertical="center"/>
    </xf>
    <xf numFmtId="167" fontId="34" fillId="3" borderId="64" xfId="2" applyNumberFormat="1" applyFont="1" applyFill="1" applyBorder="1" applyAlignment="1" applyProtection="1">
      <alignment horizontal="center" vertical="center"/>
    </xf>
    <xf numFmtId="0" fontId="24" fillId="0" borderId="64" xfId="2" applyFont="1" applyFill="1" applyBorder="1" applyAlignment="1" applyProtection="1">
      <alignment horizontal="right" vertical="center"/>
    </xf>
    <xf numFmtId="0" fontId="24" fillId="0" borderId="45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24" fillId="0" borderId="40" xfId="2" applyFont="1" applyFill="1" applyBorder="1" applyAlignment="1" applyProtection="1">
      <alignment horizontal="right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164" fontId="24" fillId="0" borderId="50" xfId="2" applyNumberFormat="1" applyFont="1" applyFill="1" applyBorder="1" applyAlignment="1" applyProtection="1">
      <alignment horizontal="right" vertical="center"/>
    </xf>
    <xf numFmtId="164" fontId="24" fillId="0" borderId="93" xfId="2" applyNumberFormat="1" applyFont="1" applyFill="1" applyBorder="1" applyAlignment="1" applyProtection="1">
      <alignment horizontal="right" vertical="center"/>
    </xf>
    <xf numFmtId="164" fontId="24" fillId="0" borderId="55" xfId="2" applyNumberFormat="1" applyFont="1" applyFill="1" applyBorder="1" applyAlignment="1" applyProtection="1">
      <alignment horizontal="right" vertical="center"/>
    </xf>
    <xf numFmtId="167" fontId="26" fillId="0" borderId="44" xfId="2" applyNumberFormat="1" applyFont="1" applyFill="1" applyBorder="1" applyAlignment="1" applyProtection="1">
      <alignment horizontal="center" vertical="center"/>
    </xf>
    <xf numFmtId="167" fontId="26" fillId="0" borderId="45" xfId="2" applyNumberFormat="1" applyFont="1" applyFill="1" applyBorder="1" applyAlignment="1" applyProtection="1">
      <alignment horizontal="center" vertical="center"/>
    </xf>
    <xf numFmtId="0" fontId="26" fillId="0" borderId="46" xfId="2" applyNumberFormat="1" applyFont="1" applyFill="1" applyBorder="1" applyAlignment="1" applyProtection="1">
      <alignment horizontal="center" vertical="center"/>
    </xf>
    <xf numFmtId="167" fontId="24" fillId="0" borderId="63" xfId="2" applyNumberFormat="1" applyFont="1" applyFill="1" applyBorder="1" applyAlignment="1" applyProtection="1">
      <alignment horizontal="center" vertical="center"/>
    </xf>
    <xf numFmtId="167" fontId="24" fillId="0" borderId="45" xfId="2" applyNumberFormat="1" applyFont="1" applyFill="1" applyBorder="1" applyAlignment="1" applyProtection="1">
      <alignment horizontal="center" vertical="center"/>
    </xf>
    <xf numFmtId="0" fontId="24" fillId="0" borderId="46" xfId="2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vertical="center"/>
    </xf>
    <xf numFmtId="164" fontId="3" fillId="0" borderId="0" xfId="2" applyNumberFormat="1" applyFont="1" applyFill="1" applyBorder="1" applyAlignment="1" applyProtection="1">
      <alignment horizontal="right" vertical="center"/>
    </xf>
    <xf numFmtId="167" fontId="3" fillId="0" borderId="0" xfId="2" applyNumberFormat="1" applyFont="1" applyFill="1" applyBorder="1" applyAlignment="1" applyProtection="1">
      <alignment horizontal="center" vertical="center"/>
    </xf>
    <xf numFmtId="168" fontId="3" fillId="0" borderId="0" xfId="2" applyNumberFormat="1" applyFont="1" applyFill="1" applyBorder="1" applyAlignment="1" applyProtection="1">
      <alignment horizontal="center" vertical="center"/>
    </xf>
    <xf numFmtId="173" fontId="3" fillId="0" borderId="0" xfId="0" applyNumberFormat="1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94" xfId="0" applyFont="1" applyBorder="1" applyAlignment="1">
      <alignment horizontal="right" vertical="center"/>
    </xf>
    <xf numFmtId="0" fontId="32" fillId="0" borderId="94" xfId="0" applyFont="1" applyBorder="1"/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4" fillId="0" borderId="0" xfId="0" applyFont="1" applyBorder="1" applyAlignment="1">
      <alignment horizontal="right" vertical="center"/>
    </xf>
    <xf numFmtId="0" fontId="32" fillId="0" borderId="0" xfId="0" applyFont="1" applyBorder="1"/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27" fillId="0" borderId="0" xfId="2" applyNumberFormat="1" applyFont="1" applyFill="1" applyBorder="1" applyAlignment="1" applyProtection="1">
      <alignment horizontal="center" vertical="center" wrapText="1"/>
    </xf>
    <xf numFmtId="0" fontId="27" fillId="0" borderId="0" xfId="2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93</xdr:row>
      <xdr:rowOff>66675</xdr:rowOff>
    </xdr:from>
    <xdr:to>
      <xdr:col>5</xdr:col>
      <xdr:colOff>285750</xdr:colOff>
      <xdr:row>95</xdr:row>
      <xdr:rowOff>84667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30"/>
        <a:stretch>
          <a:fillRect/>
        </a:stretch>
      </xdr:blipFill>
      <xdr:spPr bwMode="auto">
        <a:xfrm>
          <a:off x="4676775" y="21221700"/>
          <a:ext cx="1047750" cy="522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657225</xdr:colOff>
      <xdr:row>96</xdr:row>
      <xdr:rowOff>7409</xdr:rowOff>
    </xdr:from>
    <xdr:to>
      <xdr:col>5</xdr:col>
      <xdr:colOff>114300</xdr:colOff>
      <xdr:row>98</xdr:row>
      <xdr:rowOff>81492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1867284"/>
          <a:ext cx="752475" cy="597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285749</xdr:colOff>
      <xdr:row>91</xdr:row>
      <xdr:rowOff>63505</xdr:rowOff>
    </xdr:from>
    <xdr:to>
      <xdr:col>5</xdr:col>
      <xdr:colOff>228599</xdr:colOff>
      <xdr:row>92</xdr:row>
      <xdr:rowOff>82554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4" y="20818480"/>
          <a:ext cx="123825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topLeftCell="A9" zoomScale="85" zoomScaleNormal="100" zoomScaleSheetLayoutView="85" workbookViewId="0">
      <selection activeCell="E36" sqref="E36:F36"/>
    </sheetView>
  </sheetViews>
  <sheetFormatPr defaultColWidth="3.42578125" defaultRowHeight="15.75" x14ac:dyDescent="0.25"/>
  <cols>
    <col min="1" max="1" width="6.42578125" style="4" customWidth="1"/>
    <col min="2" max="2" width="5.140625" style="4" customWidth="1"/>
    <col min="3" max="3" width="4.42578125" style="4" customWidth="1"/>
    <col min="4" max="4" width="6.42578125" style="4" customWidth="1"/>
    <col min="5" max="6" width="4.42578125" style="4" customWidth="1"/>
    <col min="7" max="7" width="3.5703125" style="4" customWidth="1"/>
    <col min="8" max="8" width="3.85546875" style="4" customWidth="1"/>
    <col min="9" max="9" width="4" style="4" customWidth="1"/>
    <col min="10" max="10" width="4.140625" style="4" customWidth="1"/>
    <col min="11" max="11" width="4.5703125" style="4" customWidth="1"/>
    <col min="12" max="12" width="4.85546875" style="4" customWidth="1"/>
    <col min="13" max="13" width="4" style="4" customWidth="1"/>
    <col min="14" max="14" width="5" style="4" customWidth="1"/>
    <col min="15" max="15" width="5.140625" style="4" customWidth="1"/>
    <col min="16" max="16" width="5.5703125" style="4" customWidth="1"/>
    <col min="17" max="18" width="4" style="4" customWidth="1"/>
    <col min="19" max="19" width="3.85546875" style="4" customWidth="1"/>
    <col min="20" max="20" width="4.85546875" style="4" customWidth="1"/>
    <col min="21" max="21" width="6.42578125" style="4" customWidth="1"/>
    <col min="22" max="22" width="6" style="4" customWidth="1"/>
    <col min="23" max="23" width="6.5703125" style="4" customWidth="1"/>
    <col min="24" max="24" width="6.140625" style="4" customWidth="1"/>
    <col min="25" max="25" width="7" style="4" customWidth="1"/>
    <col min="26" max="26" width="6.85546875" style="4" customWidth="1"/>
    <col min="27" max="27" width="6.5703125" style="4" customWidth="1"/>
    <col min="28" max="28" width="6" style="4" customWidth="1"/>
    <col min="29" max="29" width="7.42578125" style="4" customWidth="1"/>
    <col min="30" max="30" width="7.140625" style="4" customWidth="1"/>
    <col min="31" max="31" width="5.5703125" style="4" customWidth="1"/>
    <col min="32" max="32" width="7.42578125" style="4" customWidth="1"/>
    <col min="33" max="33" width="7" style="4" customWidth="1"/>
    <col min="34" max="34" width="7.42578125" style="4" customWidth="1"/>
    <col min="35" max="35" width="7.85546875" style="4" customWidth="1"/>
    <col min="36" max="36" width="8.140625" style="4" customWidth="1"/>
    <col min="37" max="37" width="7.85546875" style="4" customWidth="1"/>
    <col min="38" max="38" width="6.5703125" style="4" customWidth="1"/>
    <col min="39" max="39" width="6" style="4" customWidth="1"/>
    <col min="40" max="40" width="8.140625" style="4" customWidth="1"/>
    <col min="41" max="41" width="7.42578125" style="4" customWidth="1"/>
    <col min="42" max="42" width="5.140625" style="4" customWidth="1"/>
    <col min="43" max="43" width="4.42578125" style="4" customWidth="1"/>
    <col min="44" max="44" width="4.5703125" style="4" customWidth="1"/>
    <col min="45" max="45" width="3.85546875" style="4" customWidth="1"/>
    <col min="46" max="46" width="4.42578125" style="4" customWidth="1"/>
    <col min="47" max="47" width="5.42578125" style="4" customWidth="1"/>
    <col min="48" max="48" width="4.42578125" style="4" customWidth="1"/>
    <col min="49" max="49" width="6.5703125" style="4" customWidth="1"/>
    <col min="50" max="50" width="4.5703125" style="4" customWidth="1"/>
    <col min="51" max="52" width="5.42578125" style="4" customWidth="1"/>
    <col min="53" max="53" width="4" style="4" customWidth="1"/>
    <col min="54" max="16384" width="3.42578125" style="4"/>
  </cols>
  <sheetData>
    <row r="1" spans="1:53" ht="30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1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</row>
    <row r="2" spans="1:53" ht="30" x14ac:dyDescent="0.4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30.75" x14ac:dyDescent="0.45">
      <c r="A3" s="1" t="s">
        <v>251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" t="s">
        <v>3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7" t="s">
        <v>4</v>
      </c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ht="30.75" x14ac:dyDescent="0.45">
      <c r="A4" s="8" t="s">
        <v>252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</row>
    <row r="5" spans="1:53" ht="27.75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53" s="15" customFormat="1" ht="27.75" x14ac:dyDescent="0.4">
      <c r="A6" s="1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s="15" customFormat="1" ht="27.75" x14ac:dyDescent="0.4">
      <c r="A7" s="1" t="s">
        <v>253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6" t="s">
        <v>7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7"/>
      <c r="AN7" s="18" t="s">
        <v>8</v>
      </c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1:53" s="15" customFormat="1" ht="25.15" customHeight="1" x14ac:dyDescent="0.4">
      <c r="P8" s="16" t="s">
        <v>9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7"/>
      <c r="AN8" s="20" t="s">
        <v>10</v>
      </c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</row>
    <row r="9" spans="1:53" s="15" customFormat="1" ht="25.15" customHeight="1" x14ac:dyDescent="0.4">
      <c r="P9" s="16" t="s">
        <v>11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1:53" s="15" customFormat="1" ht="25.15" customHeight="1" x14ac:dyDescent="0.35">
      <c r="P10" s="21" t="s">
        <v>12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3"/>
      <c r="AM10" s="23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</row>
    <row r="11" spans="1:53" s="15" customFormat="1" ht="25.15" customHeight="1" x14ac:dyDescent="0.4">
      <c r="P11" s="21" t="s">
        <v>13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15" customFormat="1" ht="26.25" x14ac:dyDescent="0.4"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6"/>
      <c r="AM12" s="26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15" customFormat="1" ht="26.25" x14ac:dyDescent="0.4"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6"/>
      <c r="AM13" s="26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15" customFormat="1" ht="18.75" x14ac:dyDescent="0.3"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</row>
    <row r="15" spans="1:53" s="15" customFormat="1" ht="22.5" x14ac:dyDescent="0.3">
      <c r="A15" s="28" t="s">
        <v>14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3" s="15" customFormat="1" ht="19.5" thickBot="1" x14ac:dyDescent="0.3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1:53" x14ac:dyDescent="0.25">
      <c r="A17" s="30" t="s">
        <v>15</v>
      </c>
      <c r="B17" s="31" t="s">
        <v>16</v>
      </c>
      <c r="C17" s="32"/>
      <c r="D17" s="32"/>
      <c r="E17" s="33"/>
      <c r="F17" s="31" t="s">
        <v>17</v>
      </c>
      <c r="G17" s="32"/>
      <c r="H17" s="32"/>
      <c r="I17" s="33"/>
      <c r="J17" s="34" t="s">
        <v>18</v>
      </c>
      <c r="K17" s="35"/>
      <c r="L17" s="35"/>
      <c r="M17" s="35"/>
      <c r="N17" s="34" t="s">
        <v>19</v>
      </c>
      <c r="O17" s="35"/>
      <c r="P17" s="35"/>
      <c r="Q17" s="35"/>
      <c r="R17" s="36"/>
      <c r="S17" s="34" t="s">
        <v>20</v>
      </c>
      <c r="T17" s="37"/>
      <c r="U17" s="37"/>
      <c r="V17" s="37"/>
      <c r="W17" s="36"/>
      <c r="X17" s="34" t="s">
        <v>21</v>
      </c>
      <c r="Y17" s="35"/>
      <c r="Z17" s="35"/>
      <c r="AA17" s="36"/>
      <c r="AB17" s="31" t="s">
        <v>22</v>
      </c>
      <c r="AC17" s="32"/>
      <c r="AD17" s="32"/>
      <c r="AE17" s="33"/>
      <c r="AF17" s="31" t="s">
        <v>23</v>
      </c>
      <c r="AG17" s="32"/>
      <c r="AH17" s="32"/>
      <c r="AI17" s="33"/>
      <c r="AJ17" s="34" t="s">
        <v>24</v>
      </c>
      <c r="AK17" s="37"/>
      <c r="AL17" s="37"/>
      <c r="AM17" s="37"/>
      <c r="AN17" s="36"/>
      <c r="AO17" s="34" t="s">
        <v>25</v>
      </c>
      <c r="AP17" s="35"/>
      <c r="AQ17" s="35"/>
      <c r="AR17" s="35"/>
      <c r="AS17" s="38" t="s">
        <v>26</v>
      </c>
      <c r="AT17" s="39"/>
      <c r="AU17" s="39"/>
      <c r="AV17" s="39"/>
      <c r="AW17" s="40"/>
      <c r="AX17" s="34" t="s">
        <v>27</v>
      </c>
      <c r="AY17" s="35"/>
      <c r="AZ17" s="35"/>
      <c r="BA17" s="36"/>
    </row>
    <row r="18" spans="1:53" s="46" customFormat="1" ht="16.5" thickBot="1" x14ac:dyDescent="0.3">
      <c r="A18" s="41"/>
      <c r="B18" s="42">
        <v>1</v>
      </c>
      <c r="C18" s="43">
        <v>2</v>
      </c>
      <c r="D18" s="43">
        <v>3</v>
      </c>
      <c r="E18" s="44">
        <v>4</v>
      </c>
      <c r="F18" s="42">
        <v>5</v>
      </c>
      <c r="G18" s="43">
        <v>6</v>
      </c>
      <c r="H18" s="43">
        <v>7</v>
      </c>
      <c r="I18" s="44">
        <v>8</v>
      </c>
      <c r="J18" s="42">
        <v>9</v>
      </c>
      <c r="K18" s="43">
        <v>10</v>
      </c>
      <c r="L18" s="43">
        <v>11</v>
      </c>
      <c r="M18" s="45">
        <v>12</v>
      </c>
      <c r="N18" s="42">
        <v>13</v>
      </c>
      <c r="O18" s="43">
        <v>14</v>
      </c>
      <c r="P18" s="43">
        <v>15</v>
      </c>
      <c r="Q18" s="43">
        <v>16</v>
      </c>
      <c r="R18" s="44">
        <v>17</v>
      </c>
      <c r="S18" s="42">
        <v>18</v>
      </c>
      <c r="T18" s="43">
        <v>19</v>
      </c>
      <c r="U18" s="43">
        <v>20</v>
      </c>
      <c r="V18" s="43">
        <v>21</v>
      </c>
      <c r="W18" s="44">
        <v>22</v>
      </c>
      <c r="X18" s="42">
        <v>23</v>
      </c>
      <c r="Y18" s="43">
        <v>24</v>
      </c>
      <c r="Z18" s="43">
        <v>25</v>
      </c>
      <c r="AA18" s="44">
        <v>26</v>
      </c>
      <c r="AB18" s="42">
        <v>27</v>
      </c>
      <c r="AC18" s="43">
        <v>28</v>
      </c>
      <c r="AD18" s="43">
        <v>29</v>
      </c>
      <c r="AE18" s="44">
        <v>30</v>
      </c>
      <c r="AF18" s="42">
        <v>31</v>
      </c>
      <c r="AG18" s="43">
        <v>32</v>
      </c>
      <c r="AH18" s="43">
        <v>33</v>
      </c>
      <c r="AI18" s="44">
        <v>34</v>
      </c>
      <c r="AJ18" s="42">
        <v>35</v>
      </c>
      <c r="AK18" s="43">
        <v>36</v>
      </c>
      <c r="AL18" s="43">
        <v>37</v>
      </c>
      <c r="AM18" s="43">
        <v>38</v>
      </c>
      <c r="AN18" s="44">
        <v>39</v>
      </c>
      <c r="AO18" s="42">
        <v>40</v>
      </c>
      <c r="AP18" s="43">
        <v>41</v>
      </c>
      <c r="AQ18" s="43">
        <v>42</v>
      </c>
      <c r="AR18" s="45">
        <v>43</v>
      </c>
      <c r="AS18" s="42">
        <v>44</v>
      </c>
      <c r="AT18" s="43">
        <v>45</v>
      </c>
      <c r="AU18" s="43">
        <v>46</v>
      </c>
      <c r="AV18" s="43">
        <v>47</v>
      </c>
      <c r="AW18" s="44">
        <v>48</v>
      </c>
      <c r="AX18" s="42">
        <v>49</v>
      </c>
      <c r="AY18" s="43">
        <v>50</v>
      </c>
      <c r="AZ18" s="43">
        <v>51</v>
      </c>
      <c r="BA18" s="44">
        <v>52</v>
      </c>
    </row>
    <row r="19" spans="1:53" ht="19.5" thickBot="1" x14ac:dyDescent="0.35">
      <c r="A19" s="47">
        <v>1</v>
      </c>
      <c r="B19" s="48" t="s">
        <v>28</v>
      </c>
      <c r="C19" s="49" t="s">
        <v>29</v>
      </c>
      <c r="D19" s="50" t="s">
        <v>29</v>
      </c>
      <c r="E19" s="50" t="s">
        <v>29</v>
      </c>
      <c r="F19" s="51" t="s">
        <v>29</v>
      </c>
      <c r="G19" s="49" t="s">
        <v>29</v>
      </c>
      <c r="H19" s="50" t="s">
        <v>29</v>
      </c>
      <c r="I19" s="50" t="s">
        <v>29</v>
      </c>
      <c r="J19" s="51" t="s">
        <v>29</v>
      </c>
      <c r="K19" s="49" t="s">
        <v>29</v>
      </c>
      <c r="L19" s="50" t="s">
        <v>29</v>
      </c>
      <c r="M19" s="49" t="s">
        <v>29</v>
      </c>
      <c r="N19" s="50" t="s">
        <v>29</v>
      </c>
      <c r="O19" s="50" t="s">
        <v>29</v>
      </c>
      <c r="P19" s="51" t="s">
        <v>29</v>
      </c>
      <c r="Q19" s="52" t="s">
        <v>30</v>
      </c>
      <c r="R19" s="53" t="s">
        <v>28</v>
      </c>
      <c r="S19" s="54" t="s">
        <v>31</v>
      </c>
      <c r="T19" s="55" t="s">
        <v>32</v>
      </c>
      <c r="U19" s="49" t="s">
        <v>29</v>
      </c>
      <c r="V19" s="50" t="s">
        <v>29</v>
      </c>
      <c r="W19" s="50" t="s">
        <v>29</v>
      </c>
      <c r="X19" s="51" t="s">
        <v>29</v>
      </c>
      <c r="Y19" s="49" t="s">
        <v>29</v>
      </c>
      <c r="Z19" s="50" t="s">
        <v>29</v>
      </c>
      <c r="AA19" s="50" t="s">
        <v>29</v>
      </c>
      <c r="AB19" s="51" t="s">
        <v>29</v>
      </c>
      <c r="AC19" s="49" t="s">
        <v>29</v>
      </c>
      <c r="AD19" s="50" t="s">
        <v>29</v>
      </c>
      <c r="AE19" s="50" t="s">
        <v>29</v>
      </c>
      <c r="AF19" s="51" t="s">
        <v>29</v>
      </c>
      <c r="AG19" s="49" t="s">
        <v>29</v>
      </c>
      <c r="AH19" s="50" t="s">
        <v>29</v>
      </c>
      <c r="AI19" s="50" t="s">
        <v>29</v>
      </c>
      <c r="AJ19" s="51" t="s">
        <v>29</v>
      </c>
      <c r="AK19" s="49" t="s">
        <v>29</v>
      </c>
      <c r="AL19" s="50" t="s">
        <v>29</v>
      </c>
      <c r="AM19" s="49" t="s">
        <v>29</v>
      </c>
      <c r="AN19" s="50" t="s">
        <v>29</v>
      </c>
      <c r="AO19" s="50" t="s">
        <v>29</v>
      </c>
      <c r="AP19" s="51" t="s">
        <v>29</v>
      </c>
      <c r="AQ19" s="55" t="s">
        <v>30</v>
      </c>
      <c r="AR19" s="56" t="s">
        <v>30</v>
      </c>
      <c r="AS19" s="57" t="s">
        <v>32</v>
      </c>
      <c r="AT19" s="55" t="s">
        <v>32</v>
      </c>
      <c r="AU19" s="55" t="s">
        <v>32</v>
      </c>
      <c r="AV19" s="58" t="s">
        <v>32</v>
      </c>
      <c r="AW19" s="54" t="s">
        <v>32</v>
      </c>
      <c r="AX19" s="55" t="s">
        <v>32</v>
      </c>
      <c r="AY19" s="55" t="s">
        <v>32</v>
      </c>
      <c r="AZ19" s="55" t="s">
        <v>32</v>
      </c>
      <c r="BA19" s="56" t="s">
        <v>32</v>
      </c>
    </row>
    <row r="20" spans="1:53" ht="19.5" thickBot="1" x14ac:dyDescent="0.35">
      <c r="A20" s="59">
        <v>2</v>
      </c>
      <c r="B20" s="48" t="s">
        <v>28</v>
      </c>
      <c r="C20" s="49" t="s">
        <v>29</v>
      </c>
      <c r="D20" s="50" t="s">
        <v>29</v>
      </c>
      <c r="E20" s="50" t="s">
        <v>29</v>
      </c>
      <c r="F20" s="51" t="s">
        <v>29</v>
      </c>
      <c r="G20" s="49" t="s">
        <v>29</v>
      </c>
      <c r="H20" s="50" t="s">
        <v>29</v>
      </c>
      <c r="I20" s="50" t="s">
        <v>29</v>
      </c>
      <c r="J20" s="51" t="s">
        <v>29</v>
      </c>
      <c r="K20" s="49" t="s">
        <v>29</v>
      </c>
      <c r="L20" s="50" t="s">
        <v>29</v>
      </c>
      <c r="M20" s="49" t="s">
        <v>29</v>
      </c>
      <c r="N20" s="50" t="s">
        <v>29</v>
      </c>
      <c r="O20" s="50" t="s">
        <v>29</v>
      </c>
      <c r="P20" s="51" t="s">
        <v>29</v>
      </c>
      <c r="Q20" s="52" t="s">
        <v>30</v>
      </c>
      <c r="R20" s="53" t="s">
        <v>28</v>
      </c>
      <c r="S20" s="54" t="s">
        <v>31</v>
      </c>
      <c r="T20" s="55" t="s">
        <v>32</v>
      </c>
      <c r="U20" s="49" t="s">
        <v>35</v>
      </c>
      <c r="V20" s="50" t="s">
        <v>29</v>
      </c>
      <c r="W20" s="50" t="s">
        <v>29</v>
      </c>
      <c r="X20" s="51" t="s">
        <v>29</v>
      </c>
      <c r="Y20" s="49" t="s">
        <v>29</v>
      </c>
      <c r="Z20" s="50" t="s">
        <v>29</v>
      </c>
      <c r="AA20" s="50" t="s">
        <v>29</v>
      </c>
      <c r="AB20" s="51" t="s">
        <v>29</v>
      </c>
      <c r="AC20" s="49" t="s">
        <v>29</v>
      </c>
      <c r="AD20" s="50" t="s">
        <v>29</v>
      </c>
      <c r="AE20" s="50" t="s">
        <v>29</v>
      </c>
      <c r="AF20" s="51" t="s">
        <v>29</v>
      </c>
      <c r="AG20" s="49" t="s">
        <v>29</v>
      </c>
      <c r="AH20" s="50" t="s">
        <v>29</v>
      </c>
      <c r="AI20" s="50" t="s">
        <v>29</v>
      </c>
      <c r="AJ20" s="51" t="s">
        <v>29</v>
      </c>
      <c r="AK20" s="49" t="s">
        <v>29</v>
      </c>
      <c r="AL20" s="50" t="s">
        <v>29</v>
      </c>
      <c r="AM20" s="49" t="s">
        <v>29</v>
      </c>
      <c r="AN20" s="50" t="s">
        <v>29</v>
      </c>
      <c r="AO20" s="50" t="s">
        <v>29</v>
      </c>
      <c r="AP20" s="51" t="s">
        <v>29</v>
      </c>
      <c r="AQ20" s="55" t="s">
        <v>30</v>
      </c>
      <c r="AR20" s="56" t="s">
        <v>34</v>
      </c>
      <c r="AS20" s="57" t="s">
        <v>32</v>
      </c>
      <c r="AT20" s="55" t="s">
        <v>32</v>
      </c>
      <c r="AU20" s="55" t="s">
        <v>32</v>
      </c>
      <c r="AV20" s="58" t="s">
        <v>32</v>
      </c>
      <c r="AW20" s="54" t="s">
        <v>32</v>
      </c>
      <c r="AX20" s="55" t="s">
        <v>32</v>
      </c>
      <c r="AY20" s="55" t="s">
        <v>32</v>
      </c>
      <c r="AZ20" s="55" t="s">
        <v>32</v>
      </c>
      <c r="BA20" s="56" t="s">
        <v>32</v>
      </c>
    </row>
    <row r="21" spans="1:53" ht="19.5" thickBot="1" x14ac:dyDescent="0.35">
      <c r="A21" s="59">
        <v>3</v>
      </c>
      <c r="B21" s="48" t="s">
        <v>28</v>
      </c>
      <c r="C21" s="49" t="s">
        <v>29</v>
      </c>
      <c r="D21" s="50" t="s">
        <v>29</v>
      </c>
      <c r="E21" s="50" t="s">
        <v>29</v>
      </c>
      <c r="F21" s="51" t="s">
        <v>29</v>
      </c>
      <c r="G21" s="49" t="s">
        <v>29</v>
      </c>
      <c r="H21" s="50" t="s">
        <v>29</v>
      </c>
      <c r="I21" s="50" t="s">
        <v>29</v>
      </c>
      <c r="J21" s="51" t="s">
        <v>29</v>
      </c>
      <c r="K21" s="49" t="s">
        <v>29</v>
      </c>
      <c r="L21" s="50" t="s">
        <v>29</v>
      </c>
      <c r="M21" s="49" t="s">
        <v>29</v>
      </c>
      <c r="N21" s="50" t="s">
        <v>29</v>
      </c>
      <c r="O21" s="50" t="s">
        <v>29</v>
      </c>
      <c r="P21" s="51" t="s">
        <v>29</v>
      </c>
      <c r="Q21" s="52" t="s">
        <v>30</v>
      </c>
      <c r="R21" s="53" t="s">
        <v>28</v>
      </c>
      <c r="S21" s="54" t="s">
        <v>31</v>
      </c>
      <c r="T21" s="55" t="s">
        <v>32</v>
      </c>
      <c r="U21" s="49" t="s">
        <v>33</v>
      </c>
      <c r="V21" s="49" t="s">
        <v>33</v>
      </c>
      <c r="W21" s="50" t="s">
        <v>29</v>
      </c>
      <c r="X21" s="51" t="s">
        <v>29</v>
      </c>
      <c r="Y21" s="49" t="s">
        <v>29</v>
      </c>
      <c r="Z21" s="50" t="s">
        <v>29</v>
      </c>
      <c r="AA21" s="50" t="s">
        <v>29</v>
      </c>
      <c r="AB21" s="51" t="s">
        <v>29</v>
      </c>
      <c r="AC21" s="49" t="s">
        <v>29</v>
      </c>
      <c r="AD21" s="50" t="s">
        <v>29</v>
      </c>
      <c r="AE21" s="50" t="s">
        <v>29</v>
      </c>
      <c r="AF21" s="51" t="s">
        <v>29</v>
      </c>
      <c r="AG21" s="49" t="s">
        <v>29</v>
      </c>
      <c r="AH21" s="50" t="s">
        <v>29</v>
      </c>
      <c r="AI21" s="50" t="s">
        <v>29</v>
      </c>
      <c r="AJ21" s="51" t="s">
        <v>29</v>
      </c>
      <c r="AK21" s="49" t="s">
        <v>29</v>
      </c>
      <c r="AL21" s="50" t="s">
        <v>29</v>
      </c>
      <c r="AM21" s="49" t="s">
        <v>29</v>
      </c>
      <c r="AN21" s="50" t="s">
        <v>29</v>
      </c>
      <c r="AO21" s="50" t="s">
        <v>29</v>
      </c>
      <c r="AP21" s="51" t="s">
        <v>29</v>
      </c>
      <c r="AQ21" s="55" t="s">
        <v>30</v>
      </c>
      <c r="AR21" s="56" t="s">
        <v>34</v>
      </c>
      <c r="AS21" s="57" t="s">
        <v>32</v>
      </c>
      <c r="AT21" s="55" t="s">
        <v>32</v>
      </c>
      <c r="AU21" s="55" t="s">
        <v>32</v>
      </c>
      <c r="AV21" s="58" t="s">
        <v>32</v>
      </c>
      <c r="AW21" s="54" t="s">
        <v>32</v>
      </c>
      <c r="AX21" s="55" t="s">
        <v>32</v>
      </c>
      <c r="AY21" s="55" t="s">
        <v>32</v>
      </c>
      <c r="AZ21" s="55" t="s">
        <v>32</v>
      </c>
      <c r="BA21" s="56" t="s">
        <v>32</v>
      </c>
    </row>
    <row r="22" spans="1:53" ht="19.5" thickBot="1" x14ac:dyDescent="0.35">
      <c r="A22" s="60">
        <v>4</v>
      </c>
      <c r="B22" s="48" t="s">
        <v>28</v>
      </c>
      <c r="C22" s="49" t="s">
        <v>29</v>
      </c>
      <c r="D22" s="50" t="s">
        <v>29</v>
      </c>
      <c r="E22" s="50" t="s">
        <v>29</v>
      </c>
      <c r="F22" s="51" t="s">
        <v>29</v>
      </c>
      <c r="G22" s="49" t="s">
        <v>29</v>
      </c>
      <c r="H22" s="50" t="s">
        <v>29</v>
      </c>
      <c r="I22" s="50" t="s">
        <v>29</v>
      </c>
      <c r="J22" s="51" t="s">
        <v>29</v>
      </c>
      <c r="K22" s="49" t="s">
        <v>29</v>
      </c>
      <c r="L22" s="50" t="s">
        <v>29</v>
      </c>
      <c r="M22" s="49" t="s">
        <v>29</v>
      </c>
      <c r="N22" s="50" t="s">
        <v>29</v>
      </c>
      <c r="O22" s="50" t="s">
        <v>29</v>
      </c>
      <c r="P22" s="51" t="s">
        <v>29</v>
      </c>
      <c r="Q22" s="52" t="s">
        <v>30</v>
      </c>
      <c r="R22" s="53" t="s">
        <v>28</v>
      </c>
      <c r="S22" s="54" t="s">
        <v>32</v>
      </c>
      <c r="T22" s="55" t="s">
        <v>32</v>
      </c>
      <c r="U22" s="49" t="s">
        <v>29</v>
      </c>
      <c r="V22" s="50" t="s">
        <v>29</v>
      </c>
      <c r="W22" s="50" t="s">
        <v>29</v>
      </c>
      <c r="X22" s="51" t="s">
        <v>29</v>
      </c>
      <c r="Y22" s="49" t="s">
        <v>29</v>
      </c>
      <c r="Z22" s="50" t="s">
        <v>29</v>
      </c>
      <c r="AA22" s="50" t="s">
        <v>29</v>
      </c>
      <c r="AB22" s="51" t="s">
        <v>29</v>
      </c>
      <c r="AC22" s="49" t="s">
        <v>29</v>
      </c>
      <c r="AD22" s="50" t="s">
        <v>29</v>
      </c>
      <c r="AE22" s="50" t="s">
        <v>29</v>
      </c>
      <c r="AF22" s="51" t="s">
        <v>29</v>
      </c>
      <c r="AG22" s="49" t="s">
        <v>29</v>
      </c>
      <c r="AH22" s="49" t="s">
        <v>35</v>
      </c>
      <c r="AI22" s="49" t="s">
        <v>30</v>
      </c>
      <c r="AJ22" s="61" t="s">
        <v>31</v>
      </c>
      <c r="AK22" s="62" t="s">
        <v>31</v>
      </c>
      <c r="AL22" s="62" t="s">
        <v>31</v>
      </c>
      <c r="AM22" s="62" t="s">
        <v>31</v>
      </c>
      <c r="AN22" s="63" t="s">
        <v>36</v>
      </c>
      <c r="AO22" s="64" t="s">
        <v>36</v>
      </c>
      <c r="AP22" s="62" t="s">
        <v>37</v>
      </c>
      <c r="AQ22" s="62" t="s">
        <v>37</v>
      </c>
      <c r="AR22" s="63"/>
      <c r="AS22" s="65"/>
      <c r="AT22" s="66"/>
      <c r="AU22" s="66"/>
      <c r="AV22" s="66"/>
      <c r="AW22" s="67"/>
      <c r="AX22" s="68"/>
      <c r="AY22" s="69"/>
      <c r="AZ22" s="69"/>
      <c r="BA22" s="70"/>
    </row>
    <row r="23" spans="1:53" ht="18.75" x14ac:dyDescent="0.3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3"/>
      <c r="AG23" s="73"/>
      <c r="AH23" s="73"/>
      <c r="AI23" s="73"/>
      <c r="AJ23" s="72"/>
      <c r="AK23" s="72"/>
      <c r="AL23" s="72"/>
      <c r="AM23" s="72"/>
      <c r="AN23" s="72"/>
      <c r="AO23" s="72"/>
      <c r="AP23" s="72"/>
      <c r="AQ23" s="72"/>
      <c r="AR23" s="72"/>
      <c r="AS23" s="74"/>
      <c r="AT23" s="75"/>
      <c r="AU23" s="75"/>
      <c r="AV23" s="75"/>
      <c r="AW23" s="75"/>
      <c r="AX23" s="75"/>
      <c r="AY23" s="75"/>
      <c r="AZ23" s="75"/>
      <c r="BA23" s="75"/>
    </row>
    <row r="24" spans="1:53" ht="18.75" x14ac:dyDescent="0.3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3"/>
      <c r="AG24" s="73"/>
      <c r="AH24" s="73"/>
      <c r="AI24" s="73"/>
      <c r="AJ24" s="72"/>
      <c r="AK24" s="72"/>
      <c r="AL24" s="72"/>
      <c r="AM24" s="72"/>
      <c r="AN24" s="72"/>
      <c r="AO24" s="72"/>
      <c r="AP24" s="72"/>
      <c r="AQ24" s="72"/>
      <c r="AR24" s="72"/>
      <c r="AS24" s="74"/>
      <c r="AT24" s="75"/>
      <c r="AU24" s="75"/>
      <c r="AV24" s="75"/>
      <c r="AW24" s="75"/>
      <c r="AX24" s="75"/>
      <c r="AY24" s="75"/>
      <c r="AZ24" s="75"/>
      <c r="BA24" s="75"/>
    </row>
    <row r="25" spans="1:53" ht="18.75" x14ac:dyDescent="0.3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3"/>
      <c r="AG25" s="73"/>
      <c r="AH25" s="73"/>
      <c r="AI25" s="73"/>
      <c r="AJ25" s="72"/>
      <c r="AK25" s="72"/>
      <c r="AL25" s="72"/>
      <c r="AM25" s="72"/>
      <c r="AN25" s="72"/>
      <c r="AO25" s="72"/>
      <c r="AP25" s="72"/>
      <c r="AQ25" s="72"/>
      <c r="AR25" s="72"/>
      <c r="AS25" s="74"/>
      <c r="AT25" s="75"/>
      <c r="AU25" s="75"/>
      <c r="AV25" s="75"/>
      <c r="AW25" s="75"/>
      <c r="AX25" s="75"/>
      <c r="AY25" s="75"/>
      <c r="AZ25" s="75"/>
      <c r="BA25" s="75"/>
    </row>
    <row r="26" spans="1:53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 t="s">
        <v>38</v>
      </c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</row>
    <row r="27" spans="1:53" s="76" customFormat="1" ht="20.25" x14ac:dyDescent="0.3">
      <c r="A27" s="77" t="s">
        <v>39</v>
      </c>
      <c r="B27" s="77"/>
      <c r="C27" s="77"/>
      <c r="D27" s="77"/>
      <c r="E27" s="77"/>
      <c r="F27" s="77"/>
      <c r="G27" s="77"/>
      <c r="H27" s="77"/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9"/>
      <c r="AW27" s="79"/>
      <c r="AX27" s="79"/>
      <c r="AY27" s="79"/>
      <c r="AZ27" s="79"/>
      <c r="BA27" s="4"/>
    </row>
    <row r="28" spans="1:53" x14ac:dyDescent="0.25">
      <c r="AV28" s="79"/>
      <c r="AW28" s="79"/>
      <c r="AX28" s="79"/>
      <c r="AY28" s="79"/>
      <c r="AZ28" s="79"/>
    </row>
    <row r="29" spans="1:53" ht="20.25" x14ac:dyDescent="0.3">
      <c r="A29" s="80" t="s">
        <v>40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2" t="s">
        <v>41</v>
      </c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0"/>
      <c r="AO29" s="82" t="s">
        <v>42</v>
      </c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</row>
    <row r="30" spans="1:53" ht="18.75" x14ac:dyDescent="0.3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15"/>
    </row>
    <row r="31" spans="1:53" ht="15.75" customHeight="1" x14ac:dyDescent="0.25">
      <c r="A31" s="85" t="s">
        <v>15</v>
      </c>
      <c r="B31" s="86"/>
      <c r="C31" s="87" t="s">
        <v>43</v>
      </c>
      <c r="D31" s="87"/>
      <c r="E31" s="87" t="s">
        <v>44</v>
      </c>
      <c r="F31" s="87"/>
      <c r="G31" s="85" t="s">
        <v>45</v>
      </c>
      <c r="H31" s="85"/>
      <c r="I31" s="85"/>
      <c r="J31" s="85" t="s">
        <v>46</v>
      </c>
      <c r="K31" s="86"/>
      <c r="L31" s="86"/>
      <c r="M31" s="86"/>
      <c r="N31" s="85" t="s">
        <v>47</v>
      </c>
      <c r="O31" s="86"/>
      <c r="P31" s="86"/>
      <c r="Q31" s="85" t="s">
        <v>48</v>
      </c>
      <c r="R31" s="88"/>
      <c r="S31" s="88"/>
      <c r="T31" s="85" t="s">
        <v>49</v>
      </c>
      <c r="U31" s="86"/>
      <c r="V31" s="86"/>
      <c r="W31" s="85" t="s">
        <v>50</v>
      </c>
      <c r="X31" s="86"/>
      <c r="Y31" s="86"/>
      <c r="Z31" s="75"/>
      <c r="AA31" s="89" t="s">
        <v>51</v>
      </c>
      <c r="AB31" s="90"/>
      <c r="AC31" s="90"/>
      <c r="AD31" s="90"/>
      <c r="AE31" s="90"/>
      <c r="AF31" s="91"/>
      <c r="AG31" s="92"/>
      <c r="AH31" s="93" t="s">
        <v>52</v>
      </c>
      <c r="AI31" s="94"/>
      <c r="AJ31" s="94"/>
      <c r="AK31" s="95" t="s">
        <v>53</v>
      </c>
      <c r="AL31" s="96"/>
      <c r="AM31" s="97"/>
      <c r="AN31" s="98"/>
      <c r="AO31" s="99" t="s">
        <v>54</v>
      </c>
      <c r="AP31" s="100"/>
      <c r="AQ31" s="100"/>
      <c r="AR31" s="100"/>
      <c r="AS31" s="101" t="s">
        <v>55</v>
      </c>
      <c r="AT31" s="102"/>
      <c r="AU31" s="102"/>
      <c r="AV31" s="102"/>
      <c r="AW31" s="103"/>
      <c r="AX31" s="93" t="s">
        <v>52</v>
      </c>
      <c r="AY31" s="93"/>
      <c r="AZ31" s="93"/>
      <c r="BA31" s="104"/>
    </row>
    <row r="32" spans="1:53" ht="27" customHeight="1" x14ac:dyDescent="0.25">
      <c r="A32" s="86"/>
      <c r="B32" s="86"/>
      <c r="C32" s="87"/>
      <c r="D32" s="87"/>
      <c r="E32" s="87"/>
      <c r="F32" s="87"/>
      <c r="G32" s="85"/>
      <c r="H32" s="85"/>
      <c r="I32" s="85"/>
      <c r="J32" s="86"/>
      <c r="K32" s="86"/>
      <c r="L32" s="86"/>
      <c r="M32" s="86"/>
      <c r="N32" s="86"/>
      <c r="O32" s="86"/>
      <c r="P32" s="86"/>
      <c r="Q32" s="88"/>
      <c r="R32" s="88"/>
      <c r="S32" s="88"/>
      <c r="T32" s="86"/>
      <c r="U32" s="86"/>
      <c r="V32" s="86"/>
      <c r="W32" s="86"/>
      <c r="X32" s="86"/>
      <c r="Y32" s="86"/>
      <c r="Z32" s="75"/>
      <c r="AA32" s="105"/>
      <c r="AB32" s="106"/>
      <c r="AC32" s="106"/>
      <c r="AD32" s="106"/>
      <c r="AE32" s="106"/>
      <c r="AF32" s="107"/>
      <c r="AG32" s="108"/>
      <c r="AH32" s="94"/>
      <c r="AI32" s="94"/>
      <c r="AJ32" s="94"/>
      <c r="AK32" s="109"/>
      <c r="AL32" s="110"/>
      <c r="AM32" s="111"/>
      <c r="AN32" s="98"/>
      <c r="AO32" s="100"/>
      <c r="AP32" s="100"/>
      <c r="AQ32" s="100"/>
      <c r="AR32" s="100"/>
      <c r="AS32" s="112"/>
      <c r="AT32" s="113"/>
      <c r="AU32" s="113"/>
      <c r="AV32" s="113"/>
      <c r="AW32" s="114"/>
      <c r="AX32" s="93"/>
      <c r="AY32" s="93"/>
      <c r="AZ32" s="93"/>
      <c r="BA32" s="104"/>
    </row>
    <row r="33" spans="1:53" ht="41.25" customHeight="1" x14ac:dyDescent="0.25">
      <c r="A33" s="86"/>
      <c r="B33" s="86"/>
      <c r="C33" s="87"/>
      <c r="D33" s="87"/>
      <c r="E33" s="87"/>
      <c r="F33" s="87"/>
      <c r="G33" s="85"/>
      <c r="H33" s="85"/>
      <c r="I33" s="85"/>
      <c r="J33" s="86"/>
      <c r="K33" s="86"/>
      <c r="L33" s="86"/>
      <c r="M33" s="86"/>
      <c r="N33" s="86"/>
      <c r="O33" s="86"/>
      <c r="P33" s="86"/>
      <c r="Q33" s="88"/>
      <c r="R33" s="88"/>
      <c r="S33" s="88"/>
      <c r="T33" s="86"/>
      <c r="U33" s="86"/>
      <c r="V33" s="86"/>
      <c r="W33" s="86"/>
      <c r="X33" s="86"/>
      <c r="Y33" s="86"/>
      <c r="Z33" s="75"/>
      <c r="AA33" s="115"/>
      <c r="AB33" s="116"/>
      <c r="AC33" s="116"/>
      <c r="AD33" s="116"/>
      <c r="AE33" s="116"/>
      <c r="AF33" s="117"/>
      <c r="AG33" s="118"/>
      <c r="AH33" s="119"/>
      <c r="AI33" s="120"/>
      <c r="AJ33" s="121"/>
      <c r="AK33" s="122"/>
      <c r="AL33" s="122"/>
      <c r="AM33" s="122"/>
      <c r="AN33" s="98"/>
      <c r="AO33" s="100"/>
      <c r="AP33" s="100"/>
      <c r="AQ33" s="100"/>
      <c r="AR33" s="100"/>
      <c r="AS33" s="112"/>
      <c r="AT33" s="113"/>
      <c r="AU33" s="113"/>
      <c r="AV33" s="113"/>
      <c r="AW33" s="114"/>
      <c r="AX33" s="93"/>
      <c r="AY33" s="93"/>
      <c r="AZ33" s="93"/>
      <c r="BA33" s="104"/>
    </row>
    <row r="34" spans="1:53" ht="20.25" x14ac:dyDescent="0.3">
      <c r="A34" s="123">
        <v>1</v>
      </c>
      <c r="B34" s="123"/>
      <c r="C34" s="124">
        <v>2</v>
      </c>
      <c r="D34" s="124"/>
      <c r="E34" s="122">
        <v>36</v>
      </c>
      <c r="F34" s="122"/>
      <c r="G34" s="122">
        <v>3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5"/>
      <c r="R34" s="126"/>
      <c r="S34" s="126"/>
      <c r="T34" s="122">
        <v>11</v>
      </c>
      <c r="U34" s="127"/>
      <c r="V34" s="127"/>
      <c r="W34" s="122">
        <f>E34+G34+N34+Q34+T34+C34+J34</f>
        <v>52</v>
      </c>
      <c r="X34" s="127"/>
      <c r="Y34" s="127"/>
      <c r="Z34" s="75"/>
      <c r="AA34" s="115" t="s">
        <v>56</v>
      </c>
      <c r="AB34" s="116"/>
      <c r="AC34" s="116"/>
      <c r="AD34" s="116"/>
      <c r="AE34" s="116"/>
      <c r="AF34" s="117"/>
      <c r="AG34" s="118"/>
      <c r="AH34" s="119">
        <v>6</v>
      </c>
      <c r="AI34" s="120"/>
      <c r="AJ34" s="121"/>
      <c r="AK34" s="122">
        <v>4</v>
      </c>
      <c r="AL34" s="122"/>
      <c r="AM34" s="122"/>
      <c r="AN34" s="98"/>
      <c r="AO34" s="100"/>
      <c r="AP34" s="100"/>
      <c r="AQ34" s="100"/>
      <c r="AR34" s="100"/>
      <c r="AS34" s="128"/>
      <c r="AT34" s="129"/>
      <c r="AU34" s="129"/>
      <c r="AV34" s="129"/>
      <c r="AW34" s="130"/>
      <c r="AX34" s="93"/>
      <c r="AY34" s="93"/>
      <c r="AZ34" s="93"/>
      <c r="BA34" s="104"/>
    </row>
    <row r="35" spans="1:53" ht="20.25" x14ac:dyDescent="0.3">
      <c r="A35" s="123">
        <v>2</v>
      </c>
      <c r="B35" s="123"/>
      <c r="C35" s="124">
        <v>2</v>
      </c>
      <c r="D35" s="124"/>
      <c r="E35" s="122">
        <v>36</v>
      </c>
      <c r="F35" s="122"/>
      <c r="G35" s="122">
        <v>3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5"/>
      <c r="R35" s="126"/>
      <c r="S35" s="126"/>
      <c r="T35" s="122">
        <v>11</v>
      </c>
      <c r="U35" s="127"/>
      <c r="V35" s="127"/>
      <c r="W35" s="122">
        <f>E35+G35+J35+N35+Q35+T35+C35</f>
        <v>52</v>
      </c>
      <c r="X35" s="127"/>
      <c r="Y35" s="127"/>
      <c r="Z35" s="75"/>
      <c r="AA35" s="115" t="s">
        <v>57</v>
      </c>
      <c r="AB35" s="131"/>
      <c r="AC35" s="131"/>
      <c r="AD35" s="131"/>
      <c r="AE35" s="131"/>
      <c r="AF35" s="131"/>
      <c r="AG35" s="132"/>
      <c r="AH35" s="133">
        <v>8</v>
      </c>
      <c r="AI35" s="134"/>
      <c r="AJ35" s="135"/>
      <c r="AK35" s="122">
        <v>4</v>
      </c>
      <c r="AL35" s="122"/>
      <c r="AM35" s="122"/>
      <c r="AN35" s="98"/>
      <c r="AO35" s="136">
        <v>1</v>
      </c>
      <c r="AP35" s="136"/>
      <c r="AQ35" s="136"/>
      <c r="AR35" s="136"/>
      <c r="AS35" s="137" t="s">
        <v>58</v>
      </c>
      <c r="AT35" s="138"/>
      <c r="AU35" s="138"/>
      <c r="AV35" s="138"/>
      <c r="AW35" s="139"/>
      <c r="AX35" s="140">
        <v>8</v>
      </c>
      <c r="AY35" s="140"/>
      <c r="AZ35" s="140"/>
      <c r="BA35" s="140"/>
    </row>
    <row r="36" spans="1:53" ht="20.25" x14ac:dyDescent="0.3">
      <c r="A36" s="123">
        <v>3</v>
      </c>
      <c r="B36" s="123"/>
      <c r="C36" s="124">
        <v>2</v>
      </c>
      <c r="D36" s="124"/>
      <c r="E36" s="141">
        <v>33</v>
      </c>
      <c r="F36" s="142"/>
      <c r="G36" s="122">
        <v>2</v>
      </c>
      <c r="H36" s="122"/>
      <c r="I36" s="122"/>
      <c r="J36" s="122">
        <v>4</v>
      </c>
      <c r="K36" s="122"/>
      <c r="L36" s="122"/>
      <c r="M36" s="122"/>
      <c r="N36" s="122"/>
      <c r="O36" s="122"/>
      <c r="P36" s="122"/>
      <c r="Q36" s="125"/>
      <c r="R36" s="126"/>
      <c r="S36" s="126"/>
      <c r="T36" s="122">
        <v>11</v>
      </c>
      <c r="U36" s="127"/>
      <c r="V36" s="127"/>
      <c r="W36" s="122">
        <f t="shared" ref="W36" si="0">E36+G36+J36+N36+Q36+T36+C36</f>
        <v>52</v>
      </c>
      <c r="X36" s="127"/>
      <c r="Y36" s="127"/>
      <c r="Z36" s="75"/>
      <c r="AA36" s="143"/>
      <c r="AB36" s="91"/>
      <c r="AC36" s="91"/>
      <c r="AD36" s="91"/>
      <c r="AE36" s="91"/>
      <c r="AF36" s="91"/>
      <c r="AG36" s="92"/>
      <c r="AH36" s="133"/>
      <c r="AI36" s="144"/>
      <c r="AJ36" s="145"/>
      <c r="AK36" s="136"/>
      <c r="AL36" s="146"/>
      <c r="AM36" s="146"/>
      <c r="AN36" s="98"/>
      <c r="AO36" s="136"/>
      <c r="AP36" s="136"/>
      <c r="AQ36" s="136"/>
      <c r="AR36" s="136"/>
      <c r="AS36" s="147"/>
      <c r="AT36" s="148"/>
      <c r="AU36" s="148"/>
      <c r="AV36" s="148"/>
      <c r="AW36" s="149"/>
      <c r="AX36" s="140"/>
      <c r="AY36" s="140"/>
      <c r="AZ36" s="140"/>
      <c r="BA36" s="140"/>
    </row>
    <row r="37" spans="1:53" ht="20.25" customHeight="1" x14ac:dyDescent="0.3">
      <c r="A37" s="123">
        <v>4</v>
      </c>
      <c r="B37" s="123"/>
      <c r="C37" s="124">
        <v>2</v>
      </c>
      <c r="D37" s="124"/>
      <c r="E37" s="141">
        <v>30</v>
      </c>
      <c r="F37" s="142"/>
      <c r="G37" s="122">
        <v>2</v>
      </c>
      <c r="H37" s="122"/>
      <c r="I37" s="122"/>
      <c r="J37" s="122">
        <v>4</v>
      </c>
      <c r="K37" s="122"/>
      <c r="L37" s="122"/>
      <c r="M37" s="122"/>
      <c r="N37" s="122">
        <v>2</v>
      </c>
      <c r="O37" s="122"/>
      <c r="P37" s="122"/>
      <c r="Q37" s="150">
        <v>2</v>
      </c>
      <c r="R37" s="126"/>
      <c r="S37" s="126"/>
      <c r="T37" s="151"/>
      <c r="U37" s="122"/>
      <c r="V37" s="122"/>
      <c r="W37" s="122">
        <f>E37+G37+J37+N37+Q37+T37+C37</f>
        <v>42</v>
      </c>
      <c r="X37" s="127"/>
      <c r="Y37" s="127"/>
      <c r="Z37" s="75"/>
      <c r="AA37" s="152"/>
      <c r="AB37" s="107"/>
      <c r="AC37" s="107"/>
      <c r="AD37" s="107"/>
      <c r="AE37" s="107"/>
      <c r="AF37" s="107"/>
      <c r="AG37" s="108"/>
      <c r="AH37" s="153"/>
      <c r="AI37" s="154"/>
      <c r="AJ37" s="155"/>
      <c r="AK37" s="146"/>
      <c r="AL37" s="146"/>
      <c r="AM37" s="146"/>
      <c r="AN37" s="156"/>
      <c r="AO37" s="136"/>
      <c r="AP37" s="136"/>
      <c r="AQ37" s="136"/>
      <c r="AR37" s="136"/>
      <c r="AS37" s="147"/>
      <c r="AT37" s="148"/>
      <c r="AU37" s="148"/>
      <c r="AV37" s="148"/>
      <c r="AW37" s="149"/>
      <c r="AX37" s="140"/>
      <c r="AY37" s="140"/>
      <c r="AZ37" s="140"/>
      <c r="BA37" s="140"/>
    </row>
    <row r="38" spans="1:53" ht="20.25" x14ac:dyDescent="0.25">
      <c r="A38" s="136" t="s">
        <v>59</v>
      </c>
      <c r="B38" s="136"/>
      <c r="C38" s="124"/>
      <c r="D38" s="124"/>
      <c r="E38" s="157">
        <f>SUM(D34:F37)</f>
        <v>135</v>
      </c>
      <c r="F38" s="158"/>
      <c r="G38" s="136">
        <f>SUM(G34:I37)</f>
        <v>10</v>
      </c>
      <c r="H38" s="136"/>
      <c r="I38" s="136"/>
      <c r="J38" s="159">
        <f>SUM(J34:M37)</f>
        <v>8</v>
      </c>
      <c r="K38" s="159"/>
      <c r="L38" s="159"/>
      <c r="M38" s="159"/>
      <c r="N38" s="159">
        <f>SUM(N34:P37)</f>
        <v>2</v>
      </c>
      <c r="O38" s="159"/>
      <c r="P38" s="159"/>
      <c r="Q38" s="140">
        <f>SUM(Q34:S37)</f>
        <v>2</v>
      </c>
      <c r="R38" s="160"/>
      <c r="S38" s="160"/>
      <c r="T38" s="136">
        <f>SUM(T34:V37)</f>
        <v>33</v>
      </c>
      <c r="U38" s="146"/>
      <c r="V38" s="146"/>
      <c r="W38" s="136">
        <f>SUM(W34:Y37)</f>
        <v>198</v>
      </c>
      <c r="X38" s="146"/>
      <c r="Y38" s="146"/>
      <c r="Z38" s="75"/>
      <c r="AA38" s="161"/>
      <c r="AB38" s="117"/>
      <c r="AC38" s="117"/>
      <c r="AD38" s="117"/>
      <c r="AE38" s="117"/>
      <c r="AF38" s="117"/>
      <c r="AG38" s="118"/>
      <c r="AH38" s="157"/>
      <c r="AI38" s="162"/>
      <c r="AJ38" s="158"/>
      <c r="AK38" s="157"/>
      <c r="AL38" s="162"/>
      <c r="AM38" s="158"/>
      <c r="AN38" s="163"/>
      <c r="AO38" s="136"/>
      <c r="AP38" s="136"/>
      <c r="AQ38" s="136"/>
      <c r="AR38" s="136"/>
      <c r="AS38" s="164"/>
      <c r="AT38" s="165"/>
      <c r="AU38" s="165"/>
      <c r="AV38" s="165"/>
      <c r="AW38" s="166"/>
      <c r="AX38" s="140"/>
      <c r="AY38" s="140"/>
      <c r="AZ38" s="140"/>
      <c r="BA38" s="140"/>
    </row>
  </sheetData>
  <mergeCells count="114"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38:B38"/>
    <mergeCell ref="C38:D38"/>
    <mergeCell ref="E38:F38"/>
    <mergeCell ref="G38:I38"/>
    <mergeCell ref="J38:M38"/>
    <mergeCell ref="N38:P38"/>
    <mergeCell ref="T36:V36"/>
    <mergeCell ref="W36:Y36"/>
    <mergeCell ref="AA36:AG37"/>
    <mergeCell ref="AH36:AJ37"/>
    <mergeCell ref="AK36:AM37"/>
    <mergeCell ref="A37:B37"/>
    <mergeCell ref="C37:D37"/>
    <mergeCell ref="E37:F37"/>
    <mergeCell ref="G37:I37"/>
    <mergeCell ref="J37:M37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AX17:BA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9"/>
  <sheetViews>
    <sheetView tabSelected="1" topLeftCell="A67" zoomScale="90" zoomScaleSheetLayoutView="100" workbookViewId="0">
      <selection activeCell="A88" sqref="A88:M88"/>
    </sheetView>
  </sheetViews>
  <sheetFormatPr defaultRowHeight="15.75" x14ac:dyDescent="0.25"/>
  <cols>
    <col min="1" max="1" width="11.42578125" style="229" customWidth="1"/>
    <col min="2" max="2" width="44.140625" style="354" customWidth="1"/>
    <col min="3" max="3" width="6.5703125" style="572" customWidth="1"/>
    <col min="4" max="4" width="12" style="573" customWidth="1"/>
    <col min="5" max="5" width="7.42578125" style="573" customWidth="1"/>
    <col min="6" max="6" width="6.42578125" style="572" customWidth="1"/>
    <col min="7" max="7" width="7.42578125" style="572" customWidth="1"/>
    <col min="8" max="8" width="9.85546875" style="572" customWidth="1"/>
    <col min="9" max="9" width="8.5703125" style="354" customWidth="1"/>
    <col min="10" max="10" width="8" style="354" customWidth="1"/>
    <col min="11" max="11" width="5.85546875" style="354" customWidth="1"/>
    <col min="12" max="12" width="7.85546875" style="354" customWidth="1"/>
    <col min="13" max="13" width="8.85546875" style="354" customWidth="1"/>
    <col min="14" max="14" width="5.5703125" style="354" customWidth="1"/>
    <col min="15" max="16" width="3.85546875" style="354" customWidth="1"/>
    <col min="17" max="17" width="6.5703125" style="354" customWidth="1"/>
    <col min="18" max="18" width="3.85546875" style="354" customWidth="1"/>
    <col min="19" max="19" width="2.85546875" style="354" customWidth="1"/>
    <col min="20" max="20" width="5.5703125" style="354" customWidth="1"/>
    <col min="21" max="21" width="3.85546875" style="354" customWidth="1"/>
    <col min="22" max="22" width="2.28515625" style="354" customWidth="1"/>
    <col min="23" max="23" width="5.28515625" style="354" customWidth="1"/>
    <col min="24" max="24" width="5.42578125" style="354" customWidth="1"/>
    <col min="25" max="38" width="9.140625" style="354" hidden="1" customWidth="1"/>
    <col min="39" max="39" width="0" style="354" hidden="1" customWidth="1"/>
    <col min="40" max="41" width="9.140625" style="354" hidden="1" customWidth="1"/>
    <col min="42" max="43" width="10.42578125" style="418" hidden="1" customWidth="1"/>
    <col min="44" max="44" width="12" style="418" hidden="1" customWidth="1"/>
    <col min="45" max="46" width="10.42578125" style="418" hidden="1" customWidth="1"/>
    <col min="47" max="47" width="11" style="418" hidden="1" customWidth="1"/>
    <col min="48" max="48" width="10.42578125" style="418" hidden="1" customWidth="1"/>
    <col min="49" max="49" width="12.42578125" style="354" hidden="1" customWidth="1"/>
    <col min="50" max="50" width="9.140625" style="354" hidden="1" customWidth="1"/>
    <col min="51" max="56" width="0" style="354" hidden="1" customWidth="1"/>
    <col min="57" max="256" width="9.140625" style="354"/>
    <col min="257" max="257" width="11.42578125" style="354" customWidth="1"/>
    <col min="258" max="258" width="44.140625" style="354" customWidth="1"/>
    <col min="259" max="259" width="6.5703125" style="354" customWidth="1"/>
    <col min="260" max="260" width="12" style="354" customWidth="1"/>
    <col min="261" max="261" width="7.42578125" style="354" customWidth="1"/>
    <col min="262" max="262" width="6.42578125" style="354" customWidth="1"/>
    <col min="263" max="263" width="7.42578125" style="354" customWidth="1"/>
    <col min="264" max="264" width="9.85546875" style="354" customWidth="1"/>
    <col min="265" max="265" width="8.5703125" style="354" customWidth="1"/>
    <col min="266" max="266" width="8" style="354" customWidth="1"/>
    <col min="267" max="267" width="5.85546875" style="354" customWidth="1"/>
    <col min="268" max="268" width="7.85546875" style="354" customWidth="1"/>
    <col min="269" max="269" width="8.85546875" style="354" customWidth="1"/>
    <col min="270" max="270" width="5.5703125" style="354" customWidth="1"/>
    <col min="271" max="272" width="3.85546875" style="354" customWidth="1"/>
    <col min="273" max="273" width="6.5703125" style="354" customWidth="1"/>
    <col min="274" max="274" width="3.85546875" style="354" customWidth="1"/>
    <col min="275" max="275" width="2.85546875" style="354" customWidth="1"/>
    <col min="276" max="276" width="5.5703125" style="354" customWidth="1"/>
    <col min="277" max="277" width="3.85546875" style="354" customWidth="1"/>
    <col min="278" max="278" width="2.28515625" style="354" customWidth="1"/>
    <col min="279" max="279" width="5.28515625" style="354" customWidth="1"/>
    <col min="280" max="280" width="5.42578125" style="354" customWidth="1"/>
    <col min="281" max="312" width="0" style="354" hidden="1" customWidth="1"/>
    <col min="313" max="512" width="9.140625" style="354"/>
    <col min="513" max="513" width="11.42578125" style="354" customWidth="1"/>
    <col min="514" max="514" width="44.140625" style="354" customWidth="1"/>
    <col min="515" max="515" width="6.5703125" style="354" customWidth="1"/>
    <col min="516" max="516" width="12" style="354" customWidth="1"/>
    <col min="517" max="517" width="7.42578125" style="354" customWidth="1"/>
    <col min="518" max="518" width="6.42578125" style="354" customWidth="1"/>
    <col min="519" max="519" width="7.42578125" style="354" customWidth="1"/>
    <col min="520" max="520" width="9.85546875" style="354" customWidth="1"/>
    <col min="521" max="521" width="8.5703125" style="354" customWidth="1"/>
    <col min="522" max="522" width="8" style="354" customWidth="1"/>
    <col min="523" max="523" width="5.85546875" style="354" customWidth="1"/>
    <col min="524" max="524" width="7.85546875" style="354" customWidth="1"/>
    <col min="525" max="525" width="8.85546875" style="354" customWidth="1"/>
    <col min="526" max="526" width="5.5703125" style="354" customWidth="1"/>
    <col min="527" max="528" width="3.85546875" style="354" customWidth="1"/>
    <col min="529" max="529" width="6.5703125" style="354" customWidth="1"/>
    <col min="530" max="530" width="3.85546875" style="354" customWidth="1"/>
    <col min="531" max="531" width="2.85546875" style="354" customWidth="1"/>
    <col min="532" max="532" width="5.5703125" style="354" customWidth="1"/>
    <col min="533" max="533" width="3.85546875" style="354" customWidth="1"/>
    <col min="534" max="534" width="2.28515625" style="354" customWidth="1"/>
    <col min="535" max="535" width="5.28515625" style="354" customWidth="1"/>
    <col min="536" max="536" width="5.42578125" style="354" customWidth="1"/>
    <col min="537" max="568" width="0" style="354" hidden="1" customWidth="1"/>
    <col min="569" max="768" width="9.140625" style="354"/>
    <col min="769" max="769" width="11.42578125" style="354" customWidth="1"/>
    <col min="770" max="770" width="44.140625" style="354" customWidth="1"/>
    <col min="771" max="771" width="6.5703125" style="354" customWidth="1"/>
    <col min="772" max="772" width="12" style="354" customWidth="1"/>
    <col min="773" max="773" width="7.42578125" style="354" customWidth="1"/>
    <col min="774" max="774" width="6.42578125" style="354" customWidth="1"/>
    <col min="775" max="775" width="7.42578125" style="354" customWidth="1"/>
    <col min="776" max="776" width="9.85546875" style="354" customWidth="1"/>
    <col min="777" max="777" width="8.5703125" style="354" customWidth="1"/>
    <col min="778" max="778" width="8" style="354" customWidth="1"/>
    <col min="779" max="779" width="5.85546875" style="354" customWidth="1"/>
    <col min="780" max="780" width="7.85546875" style="354" customWidth="1"/>
    <col min="781" max="781" width="8.85546875" style="354" customWidth="1"/>
    <col min="782" max="782" width="5.5703125" style="354" customWidth="1"/>
    <col min="783" max="784" width="3.85546875" style="354" customWidth="1"/>
    <col min="785" max="785" width="6.5703125" style="354" customWidth="1"/>
    <col min="786" max="786" width="3.85546875" style="354" customWidth="1"/>
    <col min="787" max="787" width="2.85546875" style="354" customWidth="1"/>
    <col min="788" max="788" width="5.5703125" style="354" customWidth="1"/>
    <col min="789" max="789" width="3.85546875" style="354" customWidth="1"/>
    <col min="790" max="790" width="2.28515625" style="354" customWidth="1"/>
    <col min="791" max="791" width="5.28515625" style="354" customWidth="1"/>
    <col min="792" max="792" width="5.42578125" style="354" customWidth="1"/>
    <col min="793" max="824" width="0" style="354" hidden="1" customWidth="1"/>
    <col min="825" max="1024" width="9.140625" style="354"/>
    <col min="1025" max="1025" width="11.42578125" style="354" customWidth="1"/>
    <col min="1026" max="1026" width="44.140625" style="354" customWidth="1"/>
    <col min="1027" max="1027" width="6.5703125" style="354" customWidth="1"/>
    <col min="1028" max="1028" width="12" style="354" customWidth="1"/>
    <col min="1029" max="1029" width="7.42578125" style="354" customWidth="1"/>
    <col min="1030" max="1030" width="6.42578125" style="354" customWidth="1"/>
    <col min="1031" max="1031" width="7.42578125" style="354" customWidth="1"/>
    <col min="1032" max="1032" width="9.85546875" style="354" customWidth="1"/>
    <col min="1033" max="1033" width="8.5703125" style="354" customWidth="1"/>
    <col min="1034" max="1034" width="8" style="354" customWidth="1"/>
    <col min="1035" max="1035" width="5.85546875" style="354" customWidth="1"/>
    <col min="1036" max="1036" width="7.85546875" style="354" customWidth="1"/>
    <col min="1037" max="1037" width="8.85546875" style="354" customWidth="1"/>
    <col min="1038" max="1038" width="5.5703125" style="354" customWidth="1"/>
    <col min="1039" max="1040" width="3.85546875" style="354" customWidth="1"/>
    <col min="1041" max="1041" width="6.5703125" style="354" customWidth="1"/>
    <col min="1042" max="1042" width="3.85546875" style="354" customWidth="1"/>
    <col min="1043" max="1043" width="2.85546875" style="354" customWidth="1"/>
    <col min="1044" max="1044" width="5.5703125" style="354" customWidth="1"/>
    <col min="1045" max="1045" width="3.85546875" style="354" customWidth="1"/>
    <col min="1046" max="1046" width="2.28515625" style="354" customWidth="1"/>
    <col min="1047" max="1047" width="5.28515625" style="354" customWidth="1"/>
    <col min="1048" max="1048" width="5.42578125" style="354" customWidth="1"/>
    <col min="1049" max="1080" width="0" style="354" hidden="1" customWidth="1"/>
    <col min="1081" max="1280" width="9.140625" style="354"/>
    <col min="1281" max="1281" width="11.42578125" style="354" customWidth="1"/>
    <col min="1282" max="1282" width="44.140625" style="354" customWidth="1"/>
    <col min="1283" max="1283" width="6.5703125" style="354" customWidth="1"/>
    <col min="1284" max="1284" width="12" style="354" customWidth="1"/>
    <col min="1285" max="1285" width="7.42578125" style="354" customWidth="1"/>
    <col min="1286" max="1286" width="6.42578125" style="354" customWidth="1"/>
    <col min="1287" max="1287" width="7.42578125" style="354" customWidth="1"/>
    <col min="1288" max="1288" width="9.85546875" style="354" customWidth="1"/>
    <col min="1289" max="1289" width="8.5703125" style="354" customWidth="1"/>
    <col min="1290" max="1290" width="8" style="354" customWidth="1"/>
    <col min="1291" max="1291" width="5.85546875" style="354" customWidth="1"/>
    <col min="1292" max="1292" width="7.85546875" style="354" customWidth="1"/>
    <col min="1293" max="1293" width="8.85546875" style="354" customWidth="1"/>
    <col min="1294" max="1294" width="5.5703125" style="354" customWidth="1"/>
    <col min="1295" max="1296" width="3.85546875" style="354" customWidth="1"/>
    <col min="1297" max="1297" width="6.5703125" style="354" customWidth="1"/>
    <col min="1298" max="1298" width="3.85546875" style="354" customWidth="1"/>
    <col min="1299" max="1299" width="2.85546875" style="354" customWidth="1"/>
    <col min="1300" max="1300" width="5.5703125" style="354" customWidth="1"/>
    <col min="1301" max="1301" width="3.85546875" style="354" customWidth="1"/>
    <col min="1302" max="1302" width="2.28515625" style="354" customWidth="1"/>
    <col min="1303" max="1303" width="5.28515625" style="354" customWidth="1"/>
    <col min="1304" max="1304" width="5.42578125" style="354" customWidth="1"/>
    <col min="1305" max="1336" width="0" style="354" hidden="1" customWidth="1"/>
    <col min="1337" max="1536" width="9.140625" style="354"/>
    <col min="1537" max="1537" width="11.42578125" style="354" customWidth="1"/>
    <col min="1538" max="1538" width="44.140625" style="354" customWidth="1"/>
    <col min="1539" max="1539" width="6.5703125" style="354" customWidth="1"/>
    <col min="1540" max="1540" width="12" style="354" customWidth="1"/>
    <col min="1541" max="1541" width="7.42578125" style="354" customWidth="1"/>
    <col min="1542" max="1542" width="6.42578125" style="354" customWidth="1"/>
    <col min="1543" max="1543" width="7.42578125" style="354" customWidth="1"/>
    <col min="1544" max="1544" width="9.85546875" style="354" customWidth="1"/>
    <col min="1545" max="1545" width="8.5703125" style="354" customWidth="1"/>
    <col min="1546" max="1546" width="8" style="354" customWidth="1"/>
    <col min="1547" max="1547" width="5.85546875" style="354" customWidth="1"/>
    <col min="1548" max="1548" width="7.85546875" style="354" customWidth="1"/>
    <col min="1549" max="1549" width="8.85546875" style="354" customWidth="1"/>
    <col min="1550" max="1550" width="5.5703125" style="354" customWidth="1"/>
    <col min="1551" max="1552" width="3.85546875" style="354" customWidth="1"/>
    <col min="1553" max="1553" width="6.5703125" style="354" customWidth="1"/>
    <col min="1554" max="1554" width="3.85546875" style="354" customWidth="1"/>
    <col min="1555" max="1555" width="2.85546875" style="354" customWidth="1"/>
    <col min="1556" max="1556" width="5.5703125" style="354" customWidth="1"/>
    <col min="1557" max="1557" width="3.85546875" style="354" customWidth="1"/>
    <col min="1558" max="1558" width="2.28515625" style="354" customWidth="1"/>
    <col min="1559" max="1559" width="5.28515625" style="354" customWidth="1"/>
    <col min="1560" max="1560" width="5.42578125" style="354" customWidth="1"/>
    <col min="1561" max="1592" width="0" style="354" hidden="1" customWidth="1"/>
    <col min="1593" max="1792" width="9.140625" style="354"/>
    <col min="1793" max="1793" width="11.42578125" style="354" customWidth="1"/>
    <col min="1794" max="1794" width="44.140625" style="354" customWidth="1"/>
    <col min="1795" max="1795" width="6.5703125" style="354" customWidth="1"/>
    <col min="1796" max="1796" width="12" style="354" customWidth="1"/>
    <col min="1797" max="1797" width="7.42578125" style="354" customWidth="1"/>
    <col min="1798" max="1798" width="6.42578125" style="354" customWidth="1"/>
    <col min="1799" max="1799" width="7.42578125" style="354" customWidth="1"/>
    <col min="1800" max="1800" width="9.85546875" style="354" customWidth="1"/>
    <col min="1801" max="1801" width="8.5703125" style="354" customWidth="1"/>
    <col min="1802" max="1802" width="8" style="354" customWidth="1"/>
    <col min="1803" max="1803" width="5.85546875" style="354" customWidth="1"/>
    <col min="1804" max="1804" width="7.85546875" style="354" customWidth="1"/>
    <col min="1805" max="1805" width="8.85546875" style="354" customWidth="1"/>
    <col min="1806" max="1806" width="5.5703125" style="354" customWidth="1"/>
    <col min="1807" max="1808" width="3.85546875" style="354" customWidth="1"/>
    <col min="1809" max="1809" width="6.5703125" style="354" customWidth="1"/>
    <col min="1810" max="1810" width="3.85546875" style="354" customWidth="1"/>
    <col min="1811" max="1811" width="2.85546875" style="354" customWidth="1"/>
    <col min="1812" max="1812" width="5.5703125" style="354" customWidth="1"/>
    <col min="1813" max="1813" width="3.85546875" style="354" customWidth="1"/>
    <col min="1814" max="1814" width="2.28515625" style="354" customWidth="1"/>
    <col min="1815" max="1815" width="5.28515625" style="354" customWidth="1"/>
    <col min="1816" max="1816" width="5.42578125" style="354" customWidth="1"/>
    <col min="1817" max="1848" width="0" style="354" hidden="1" customWidth="1"/>
    <col min="1849" max="2048" width="9.140625" style="354"/>
    <col min="2049" max="2049" width="11.42578125" style="354" customWidth="1"/>
    <col min="2050" max="2050" width="44.140625" style="354" customWidth="1"/>
    <col min="2051" max="2051" width="6.5703125" style="354" customWidth="1"/>
    <col min="2052" max="2052" width="12" style="354" customWidth="1"/>
    <col min="2053" max="2053" width="7.42578125" style="354" customWidth="1"/>
    <col min="2054" max="2054" width="6.42578125" style="354" customWidth="1"/>
    <col min="2055" max="2055" width="7.42578125" style="354" customWidth="1"/>
    <col min="2056" max="2056" width="9.85546875" style="354" customWidth="1"/>
    <col min="2057" max="2057" width="8.5703125" style="354" customWidth="1"/>
    <col min="2058" max="2058" width="8" style="354" customWidth="1"/>
    <col min="2059" max="2059" width="5.85546875" style="354" customWidth="1"/>
    <col min="2060" max="2060" width="7.85546875" style="354" customWidth="1"/>
    <col min="2061" max="2061" width="8.85546875" style="354" customWidth="1"/>
    <col min="2062" max="2062" width="5.5703125" style="354" customWidth="1"/>
    <col min="2063" max="2064" width="3.85546875" style="354" customWidth="1"/>
    <col min="2065" max="2065" width="6.5703125" style="354" customWidth="1"/>
    <col min="2066" max="2066" width="3.85546875" style="354" customWidth="1"/>
    <col min="2067" max="2067" width="2.85546875" style="354" customWidth="1"/>
    <col min="2068" max="2068" width="5.5703125" style="354" customWidth="1"/>
    <col min="2069" max="2069" width="3.85546875" style="354" customWidth="1"/>
    <col min="2070" max="2070" width="2.28515625" style="354" customWidth="1"/>
    <col min="2071" max="2071" width="5.28515625" style="354" customWidth="1"/>
    <col min="2072" max="2072" width="5.42578125" style="354" customWidth="1"/>
    <col min="2073" max="2104" width="0" style="354" hidden="1" customWidth="1"/>
    <col min="2105" max="2304" width="9.140625" style="354"/>
    <col min="2305" max="2305" width="11.42578125" style="354" customWidth="1"/>
    <col min="2306" max="2306" width="44.140625" style="354" customWidth="1"/>
    <col min="2307" max="2307" width="6.5703125" style="354" customWidth="1"/>
    <col min="2308" max="2308" width="12" style="354" customWidth="1"/>
    <col min="2309" max="2309" width="7.42578125" style="354" customWidth="1"/>
    <col min="2310" max="2310" width="6.42578125" style="354" customWidth="1"/>
    <col min="2311" max="2311" width="7.42578125" style="354" customWidth="1"/>
    <col min="2312" max="2312" width="9.85546875" style="354" customWidth="1"/>
    <col min="2313" max="2313" width="8.5703125" style="354" customWidth="1"/>
    <col min="2314" max="2314" width="8" style="354" customWidth="1"/>
    <col min="2315" max="2315" width="5.85546875" style="354" customWidth="1"/>
    <col min="2316" max="2316" width="7.85546875" style="354" customWidth="1"/>
    <col min="2317" max="2317" width="8.85546875" style="354" customWidth="1"/>
    <col min="2318" max="2318" width="5.5703125" style="354" customWidth="1"/>
    <col min="2319" max="2320" width="3.85546875" style="354" customWidth="1"/>
    <col min="2321" max="2321" width="6.5703125" style="354" customWidth="1"/>
    <col min="2322" max="2322" width="3.85546875" style="354" customWidth="1"/>
    <col min="2323" max="2323" width="2.85546875" style="354" customWidth="1"/>
    <col min="2324" max="2324" width="5.5703125" style="354" customWidth="1"/>
    <col min="2325" max="2325" width="3.85546875" style="354" customWidth="1"/>
    <col min="2326" max="2326" width="2.28515625" style="354" customWidth="1"/>
    <col min="2327" max="2327" width="5.28515625" style="354" customWidth="1"/>
    <col min="2328" max="2328" width="5.42578125" style="354" customWidth="1"/>
    <col min="2329" max="2360" width="0" style="354" hidden="1" customWidth="1"/>
    <col min="2361" max="2560" width="9.140625" style="354"/>
    <col min="2561" max="2561" width="11.42578125" style="354" customWidth="1"/>
    <col min="2562" max="2562" width="44.140625" style="354" customWidth="1"/>
    <col min="2563" max="2563" width="6.5703125" style="354" customWidth="1"/>
    <col min="2564" max="2564" width="12" style="354" customWidth="1"/>
    <col min="2565" max="2565" width="7.42578125" style="354" customWidth="1"/>
    <col min="2566" max="2566" width="6.42578125" style="354" customWidth="1"/>
    <col min="2567" max="2567" width="7.42578125" style="354" customWidth="1"/>
    <col min="2568" max="2568" width="9.85546875" style="354" customWidth="1"/>
    <col min="2569" max="2569" width="8.5703125" style="354" customWidth="1"/>
    <col min="2570" max="2570" width="8" style="354" customWidth="1"/>
    <col min="2571" max="2571" width="5.85546875" style="354" customWidth="1"/>
    <col min="2572" max="2572" width="7.85546875" style="354" customWidth="1"/>
    <col min="2573" max="2573" width="8.85546875" style="354" customWidth="1"/>
    <col min="2574" max="2574" width="5.5703125" style="354" customWidth="1"/>
    <col min="2575" max="2576" width="3.85546875" style="354" customWidth="1"/>
    <col min="2577" max="2577" width="6.5703125" style="354" customWidth="1"/>
    <col min="2578" max="2578" width="3.85546875" style="354" customWidth="1"/>
    <col min="2579" max="2579" width="2.85546875" style="354" customWidth="1"/>
    <col min="2580" max="2580" width="5.5703125" style="354" customWidth="1"/>
    <col min="2581" max="2581" width="3.85546875" style="354" customWidth="1"/>
    <col min="2582" max="2582" width="2.28515625" style="354" customWidth="1"/>
    <col min="2583" max="2583" width="5.28515625" style="354" customWidth="1"/>
    <col min="2584" max="2584" width="5.42578125" style="354" customWidth="1"/>
    <col min="2585" max="2616" width="0" style="354" hidden="1" customWidth="1"/>
    <col min="2617" max="2816" width="9.140625" style="354"/>
    <col min="2817" max="2817" width="11.42578125" style="354" customWidth="1"/>
    <col min="2818" max="2818" width="44.140625" style="354" customWidth="1"/>
    <col min="2819" max="2819" width="6.5703125" style="354" customWidth="1"/>
    <col min="2820" max="2820" width="12" style="354" customWidth="1"/>
    <col min="2821" max="2821" width="7.42578125" style="354" customWidth="1"/>
    <col min="2822" max="2822" width="6.42578125" style="354" customWidth="1"/>
    <col min="2823" max="2823" width="7.42578125" style="354" customWidth="1"/>
    <col min="2824" max="2824" width="9.85546875" style="354" customWidth="1"/>
    <col min="2825" max="2825" width="8.5703125" style="354" customWidth="1"/>
    <col min="2826" max="2826" width="8" style="354" customWidth="1"/>
    <col min="2827" max="2827" width="5.85546875" style="354" customWidth="1"/>
    <col min="2828" max="2828" width="7.85546875" style="354" customWidth="1"/>
    <col min="2829" max="2829" width="8.85546875" style="354" customWidth="1"/>
    <col min="2830" max="2830" width="5.5703125" style="354" customWidth="1"/>
    <col min="2831" max="2832" width="3.85546875" style="354" customWidth="1"/>
    <col min="2833" max="2833" width="6.5703125" style="354" customWidth="1"/>
    <col min="2834" max="2834" width="3.85546875" style="354" customWidth="1"/>
    <col min="2835" max="2835" width="2.85546875" style="354" customWidth="1"/>
    <col min="2836" max="2836" width="5.5703125" style="354" customWidth="1"/>
    <col min="2837" max="2837" width="3.85546875" style="354" customWidth="1"/>
    <col min="2838" max="2838" width="2.28515625" style="354" customWidth="1"/>
    <col min="2839" max="2839" width="5.28515625" style="354" customWidth="1"/>
    <col min="2840" max="2840" width="5.42578125" style="354" customWidth="1"/>
    <col min="2841" max="2872" width="0" style="354" hidden="1" customWidth="1"/>
    <col min="2873" max="3072" width="9.140625" style="354"/>
    <col min="3073" max="3073" width="11.42578125" style="354" customWidth="1"/>
    <col min="3074" max="3074" width="44.140625" style="354" customWidth="1"/>
    <col min="3075" max="3075" width="6.5703125" style="354" customWidth="1"/>
    <col min="3076" max="3076" width="12" style="354" customWidth="1"/>
    <col min="3077" max="3077" width="7.42578125" style="354" customWidth="1"/>
    <col min="3078" max="3078" width="6.42578125" style="354" customWidth="1"/>
    <col min="3079" max="3079" width="7.42578125" style="354" customWidth="1"/>
    <col min="3080" max="3080" width="9.85546875" style="354" customWidth="1"/>
    <col min="3081" max="3081" width="8.5703125" style="354" customWidth="1"/>
    <col min="3082" max="3082" width="8" style="354" customWidth="1"/>
    <col min="3083" max="3083" width="5.85546875" style="354" customWidth="1"/>
    <col min="3084" max="3084" width="7.85546875" style="354" customWidth="1"/>
    <col min="3085" max="3085" width="8.85546875" style="354" customWidth="1"/>
    <col min="3086" max="3086" width="5.5703125" style="354" customWidth="1"/>
    <col min="3087" max="3088" width="3.85546875" style="354" customWidth="1"/>
    <col min="3089" max="3089" width="6.5703125" style="354" customWidth="1"/>
    <col min="3090" max="3090" width="3.85546875" style="354" customWidth="1"/>
    <col min="3091" max="3091" width="2.85546875" style="354" customWidth="1"/>
    <col min="3092" max="3092" width="5.5703125" style="354" customWidth="1"/>
    <col min="3093" max="3093" width="3.85546875" style="354" customWidth="1"/>
    <col min="3094" max="3094" width="2.28515625" style="354" customWidth="1"/>
    <col min="3095" max="3095" width="5.28515625" style="354" customWidth="1"/>
    <col min="3096" max="3096" width="5.42578125" style="354" customWidth="1"/>
    <col min="3097" max="3128" width="0" style="354" hidden="1" customWidth="1"/>
    <col min="3129" max="3328" width="9.140625" style="354"/>
    <col min="3329" max="3329" width="11.42578125" style="354" customWidth="1"/>
    <col min="3330" max="3330" width="44.140625" style="354" customWidth="1"/>
    <col min="3331" max="3331" width="6.5703125" style="354" customWidth="1"/>
    <col min="3332" max="3332" width="12" style="354" customWidth="1"/>
    <col min="3333" max="3333" width="7.42578125" style="354" customWidth="1"/>
    <col min="3334" max="3334" width="6.42578125" style="354" customWidth="1"/>
    <col min="3335" max="3335" width="7.42578125" style="354" customWidth="1"/>
    <col min="3336" max="3336" width="9.85546875" style="354" customWidth="1"/>
    <col min="3337" max="3337" width="8.5703125" style="354" customWidth="1"/>
    <col min="3338" max="3338" width="8" style="354" customWidth="1"/>
    <col min="3339" max="3339" width="5.85546875" style="354" customWidth="1"/>
    <col min="3340" max="3340" width="7.85546875" style="354" customWidth="1"/>
    <col min="3341" max="3341" width="8.85546875" style="354" customWidth="1"/>
    <col min="3342" max="3342" width="5.5703125" style="354" customWidth="1"/>
    <col min="3343" max="3344" width="3.85546875" style="354" customWidth="1"/>
    <col min="3345" max="3345" width="6.5703125" style="354" customWidth="1"/>
    <col min="3346" max="3346" width="3.85546875" style="354" customWidth="1"/>
    <col min="3347" max="3347" width="2.85546875" style="354" customWidth="1"/>
    <col min="3348" max="3348" width="5.5703125" style="354" customWidth="1"/>
    <col min="3349" max="3349" width="3.85546875" style="354" customWidth="1"/>
    <col min="3350" max="3350" width="2.28515625" style="354" customWidth="1"/>
    <col min="3351" max="3351" width="5.28515625" style="354" customWidth="1"/>
    <col min="3352" max="3352" width="5.42578125" style="354" customWidth="1"/>
    <col min="3353" max="3384" width="0" style="354" hidden="1" customWidth="1"/>
    <col min="3385" max="3584" width="9.140625" style="354"/>
    <col min="3585" max="3585" width="11.42578125" style="354" customWidth="1"/>
    <col min="3586" max="3586" width="44.140625" style="354" customWidth="1"/>
    <col min="3587" max="3587" width="6.5703125" style="354" customWidth="1"/>
    <col min="3588" max="3588" width="12" style="354" customWidth="1"/>
    <col min="3589" max="3589" width="7.42578125" style="354" customWidth="1"/>
    <col min="3590" max="3590" width="6.42578125" style="354" customWidth="1"/>
    <col min="3591" max="3591" width="7.42578125" style="354" customWidth="1"/>
    <col min="3592" max="3592" width="9.85546875" style="354" customWidth="1"/>
    <col min="3593" max="3593" width="8.5703125" style="354" customWidth="1"/>
    <col min="3594" max="3594" width="8" style="354" customWidth="1"/>
    <col min="3595" max="3595" width="5.85546875" style="354" customWidth="1"/>
    <col min="3596" max="3596" width="7.85546875" style="354" customWidth="1"/>
    <col min="3597" max="3597" width="8.85546875" style="354" customWidth="1"/>
    <col min="3598" max="3598" width="5.5703125" style="354" customWidth="1"/>
    <col min="3599" max="3600" width="3.85546875" style="354" customWidth="1"/>
    <col min="3601" max="3601" width="6.5703125" style="354" customWidth="1"/>
    <col min="3602" max="3602" width="3.85546875" style="354" customWidth="1"/>
    <col min="3603" max="3603" width="2.85546875" style="354" customWidth="1"/>
    <col min="3604" max="3604" width="5.5703125" style="354" customWidth="1"/>
    <col min="3605" max="3605" width="3.85546875" style="354" customWidth="1"/>
    <col min="3606" max="3606" width="2.28515625" style="354" customWidth="1"/>
    <col min="3607" max="3607" width="5.28515625" style="354" customWidth="1"/>
    <col min="3608" max="3608" width="5.42578125" style="354" customWidth="1"/>
    <col min="3609" max="3640" width="0" style="354" hidden="1" customWidth="1"/>
    <col min="3641" max="3840" width="9.140625" style="354"/>
    <col min="3841" max="3841" width="11.42578125" style="354" customWidth="1"/>
    <col min="3842" max="3842" width="44.140625" style="354" customWidth="1"/>
    <col min="3843" max="3843" width="6.5703125" style="354" customWidth="1"/>
    <col min="3844" max="3844" width="12" style="354" customWidth="1"/>
    <col min="3845" max="3845" width="7.42578125" style="354" customWidth="1"/>
    <col min="3846" max="3846" width="6.42578125" style="354" customWidth="1"/>
    <col min="3847" max="3847" width="7.42578125" style="354" customWidth="1"/>
    <col min="3848" max="3848" width="9.85546875" style="354" customWidth="1"/>
    <col min="3849" max="3849" width="8.5703125" style="354" customWidth="1"/>
    <col min="3850" max="3850" width="8" style="354" customWidth="1"/>
    <col min="3851" max="3851" width="5.85546875" style="354" customWidth="1"/>
    <col min="3852" max="3852" width="7.85546875" style="354" customWidth="1"/>
    <col min="3853" max="3853" width="8.85546875" style="354" customWidth="1"/>
    <col min="3854" max="3854" width="5.5703125" style="354" customWidth="1"/>
    <col min="3855" max="3856" width="3.85546875" style="354" customWidth="1"/>
    <col min="3857" max="3857" width="6.5703125" style="354" customWidth="1"/>
    <col min="3858" max="3858" width="3.85546875" style="354" customWidth="1"/>
    <col min="3859" max="3859" width="2.85546875" style="354" customWidth="1"/>
    <col min="3860" max="3860" width="5.5703125" style="354" customWidth="1"/>
    <col min="3861" max="3861" width="3.85546875" style="354" customWidth="1"/>
    <col min="3862" max="3862" width="2.28515625" style="354" customWidth="1"/>
    <col min="3863" max="3863" width="5.28515625" style="354" customWidth="1"/>
    <col min="3864" max="3864" width="5.42578125" style="354" customWidth="1"/>
    <col min="3865" max="3896" width="0" style="354" hidden="1" customWidth="1"/>
    <col min="3897" max="4096" width="9.140625" style="354"/>
    <col min="4097" max="4097" width="11.42578125" style="354" customWidth="1"/>
    <col min="4098" max="4098" width="44.140625" style="354" customWidth="1"/>
    <col min="4099" max="4099" width="6.5703125" style="354" customWidth="1"/>
    <col min="4100" max="4100" width="12" style="354" customWidth="1"/>
    <col min="4101" max="4101" width="7.42578125" style="354" customWidth="1"/>
    <col min="4102" max="4102" width="6.42578125" style="354" customWidth="1"/>
    <col min="4103" max="4103" width="7.42578125" style="354" customWidth="1"/>
    <col min="4104" max="4104" width="9.85546875" style="354" customWidth="1"/>
    <col min="4105" max="4105" width="8.5703125" style="354" customWidth="1"/>
    <col min="4106" max="4106" width="8" style="354" customWidth="1"/>
    <col min="4107" max="4107" width="5.85546875" style="354" customWidth="1"/>
    <col min="4108" max="4108" width="7.85546875" style="354" customWidth="1"/>
    <col min="4109" max="4109" width="8.85546875" style="354" customWidth="1"/>
    <col min="4110" max="4110" width="5.5703125" style="354" customWidth="1"/>
    <col min="4111" max="4112" width="3.85546875" style="354" customWidth="1"/>
    <col min="4113" max="4113" width="6.5703125" style="354" customWidth="1"/>
    <col min="4114" max="4114" width="3.85546875" style="354" customWidth="1"/>
    <col min="4115" max="4115" width="2.85546875" style="354" customWidth="1"/>
    <col min="4116" max="4116" width="5.5703125" style="354" customWidth="1"/>
    <col min="4117" max="4117" width="3.85546875" style="354" customWidth="1"/>
    <col min="4118" max="4118" width="2.28515625" style="354" customWidth="1"/>
    <col min="4119" max="4119" width="5.28515625" style="354" customWidth="1"/>
    <col min="4120" max="4120" width="5.42578125" style="354" customWidth="1"/>
    <col min="4121" max="4152" width="0" style="354" hidden="1" customWidth="1"/>
    <col min="4153" max="4352" width="9.140625" style="354"/>
    <col min="4353" max="4353" width="11.42578125" style="354" customWidth="1"/>
    <col min="4354" max="4354" width="44.140625" style="354" customWidth="1"/>
    <col min="4355" max="4355" width="6.5703125" style="354" customWidth="1"/>
    <col min="4356" max="4356" width="12" style="354" customWidth="1"/>
    <col min="4357" max="4357" width="7.42578125" style="354" customWidth="1"/>
    <col min="4358" max="4358" width="6.42578125" style="354" customWidth="1"/>
    <col min="4359" max="4359" width="7.42578125" style="354" customWidth="1"/>
    <col min="4360" max="4360" width="9.85546875" style="354" customWidth="1"/>
    <col min="4361" max="4361" width="8.5703125" style="354" customWidth="1"/>
    <col min="4362" max="4362" width="8" style="354" customWidth="1"/>
    <col min="4363" max="4363" width="5.85546875" style="354" customWidth="1"/>
    <col min="4364" max="4364" width="7.85546875" style="354" customWidth="1"/>
    <col min="4365" max="4365" width="8.85546875" style="354" customWidth="1"/>
    <col min="4366" max="4366" width="5.5703125" style="354" customWidth="1"/>
    <col min="4367" max="4368" width="3.85546875" style="354" customWidth="1"/>
    <col min="4369" max="4369" width="6.5703125" style="354" customWidth="1"/>
    <col min="4370" max="4370" width="3.85546875" style="354" customWidth="1"/>
    <col min="4371" max="4371" width="2.85546875" style="354" customWidth="1"/>
    <col min="4372" max="4372" width="5.5703125" style="354" customWidth="1"/>
    <col min="4373" max="4373" width="3.85546875" style="354" customWidth="1"/>
    <col min="4374" max="4374" width="2.28515625" style="354" customWidth="1"/>
    <col min="4375" max="4375" width="5.28515625" style="354" customWidth="1"/>
    <col min="4376" max="4376" width="5.42578125" style="354" customWidth="1"/>
    <col min="4377" max="4408" width="0" style="354" hidden="1" customWidth="1"/>
    <col min="4409" max="4608" width="9.140625" style="354"/>
    <col min="4609" max="4609" width="11.42578125" style="354" customWidth="1"/>
    <col min="4610" max="4610" width="44.140625" style="354" customWidth="1"/>
    <col min="4611" max="4611" width="6.5703125" style="354" customWidth="1"/>
    <col min="4612" max="4612" width="12" style="354" customWidth="1"/>
    <col min="4613" max="4613" width="7.42578125" style="354" customWidth="1"/>
    <col min="4614" max="4614" width="6.42578125" style="354" customWidth="1"/>
    <col min="4615" max="4615" width="7.42578125" style="354" customWidth="1"/>
    <col min="4616" max="4616" width="9.85546875" style="354" customWidth="1"/>
    <col min="4617" max="4617" width="8.5703125" style="354" customWidth="1"/>
    <col min="4618" max="4618" width="8" style="354" customWidth="1"/>
    <col min="4619" max="4619" width="5.85546875" style="354" customWidth="1"/>
    <col min="4620" max="4620" width="7.85546875" style="354" customWidth="1"/>
    <col min="4621" max="4621" width="8.85546875" style="354" customWidth="1"/>
    <col min="4622" max="4622" width="5.5703125" style="354" customWidth="1"/>
    <col min="4623" max="4624" width="3.85546875" style="354" customWidth="1"/>
    <col min="4625" max="4625" width="6.5703125" style="354" customWidth="1"/>
    <col min="4626" max="4626" width="3.85546875" style="354" customWidth="1"/>
    <col min="4627" max="4627" width="2.85546875" style="354" customWidth="1"/>
    <col min="4628" max="4628" width="5.5703125" style="354" customWidth="1"/>
    <col min="4629" max="4629" width="3.85546875" style="354" customWidth="1"/>
    <col min="4630" max="4630" width="2.28515625" style="354" customWidth="1"/>
    <col min="4631" max="4631" width="5.28515625" style="354" customWidth="1"/>
    <col min="4632" max="4632" width="5.42578125" style="354" customWidth="1"/>
    <col min="4633" max="4664" width="0" style="354" hidden="1" customWidth="1"/>
    <col min="4665" max="4864" width="9.140625" style="354"/>
    <col min="4865" max="4865" width="11.42578125" style="354" customWidth="1"/>
    <col min="4866" max="4866" width="44.140625" style="354" customWidth="1"/>
    <col min="4867" max="4867" width="6.5703125" style="354" customWidth="1"/>
    <col min="4868" max="4868" width="12" style="354" customWidth="1"/>
    <col min="4869" max="4869" width="7.42578125" style="354" customWidth="1"/>
    <col min="4870" max="4870" width="6.42578125" style="354" customWidth="1"/>
    <col min="4871" max="4871" width="7.42578125" style="354" customWidth="1"/>
    <col min="4872" max="4872" width="9.85546875" style="354" customWidth="1"/>
    <col min="4873" max="4873" width="8.5703125" style="354" customWidth="1"/>
    <col min="4874" max="4874" width="8" style="354" customWidth="1"/>
    <col min="4875" max="4875" width="5.85546875" style="354" customWidth="1"/>
    <col min="4876" max="4876" width="7.85546875" style="354" customWidth="1"/>
    <col min="4877" max="4877" width="8.85546875" style="354" customWidth="1"/>
    <col min="4878" max="4878" width="5.5703125" style="354" customWidth="1"/>
    <col min="4879" max="4880" width="3.85546875" style="354" customWidth="1"/>
    <col min="4881" max="4881" width="6.5703125" style="354" customWidth="1"/>
    <col min="4882" max="4882" width="3.85546875" style="354" customWidth="1"/>
    <col min="4883" max="4883" width="2.85546875" style="354" customWidth="1"/>
    <col min="4884" max="4884" width="5.5703125" style="354" customWidth="1"/>
    <col min="4885" max="4885" width="3.85546875" style="354" customWidth="1"/>
    <col min="4886" max="4886" width="2.28515625" style="354" customWidth="1"/>
    <col min="4887" max="4887" width="5.28515625" style="354" customWidth="1"/>
    <col min="4888" max="4888" width="5.42578125" style="354" customWidth="1"/>
    <col min="4889" max="4920" width="0" style="354" hidden="1" customWidth="1"/>
    <col min="4921" max="5120" width="9.140625" style="354"/>
    <col min="5121" max="5121" width="11.42578125" style="354" customWidth="1"/>
    <col min="5122" max="5122" width="44.140625" style="354" customWidth="1"/>
    <col min="5123" max="5123" width="6.5703125" style="354" customWidth="1"/>
    <col min="5124" max="5124" width="12" style="354" customWidth="1"/>
    <col min="5125" max="5125" width="7.42578125" style="354" customWidth="1"/>
    <col min="5126" max="5126" width="6.42578125" style="354" customWidth="1"/>
    <col min="5127" max="5127" width="7.42578125" style="354" customWidth="1"/>
    <col min="5128" max="5128" width="9.85546875" style="354" customWidth="1"/>
    <col min="5129" max="5129" width="8.5703125" style="354" customWidth="1"/>
    <col min="5130" max="5130" width="8" style="354" customWidth="1"/>
    <col min="5131" max="5131" width="5.85546875" style="354" customWidth="1"/>
    <col min="5132" max="5132" width="7.85546875" style="354" customWidth="1"/>
    <col min="5133" max="5133" width="8.85546875" style="354" customWidth="1"/>
    <col min="5134" max="5134" width="5.5703125" style="354" customWidth="1"/>
    <col min="5135" max="5136" width="3.85546875" style="354" customWidth="1"/>
    <col min="5137" max="5137" width="6.5703125" style="354" customWidth="1"/>
    <col min="5138" max="5138" width="3.85546875" style="354" customWidth="1"/>
    <col min="5139" max="5139" width="2.85546875" style="354" customWidth="1"/>
    <col min="5140" max="5140" width="5.5703125" style="354" customWidth="1"/>
    <col min="5141" max="5141" width="3.85546875" style="354" customWidth="1"/>
    <col min="5142" max="5142" width="2.28515625" style="354" customWidth="1"/>
    <col min="5143" max="5143" width="5.28515625" style="354" customWidth="1"/>
    <col min="5144" max="5144" width="5.42578125" style="354" customWidth="1"/>
    <col min="5145" max="5176" width="0" style="354" hidden="1" customWidth="1"/>
    <col min="5177" max="5376" width="9.140625" style="354"/>
    <col min="5377" max="5377" width="11.42578125" style="354" customWidth="1"/>
    <col min="5378" max="5378" width="44.140625" style="354" customWidth="1"/>
    <col min="5379" max="5379" width="6.5703125" style="354" customWidth="1"/>
    <col min="5380" max="5380" width="12" style="354" customWidth="1"/>
    <col min="5381" max="5381" width="7.42578125" style="354" customWidth="1"/>
    <col min="5382" max="5382" width="6.42578125" style="354" customWidth="1"/>
    <col min="5383" max="5383" width="7.42578125" style="354" customWidth="1"/>
    <col min="5384" max="5384" width="9.85546875" style="354" customWidth="1"/>
    <col min="5385" max="5385" width="8.5703125" style="354" customWidth="1"/>
    <col min="5386" max="5386" width="8" style="354" customWidth="1"/>
    <col min="5387" max="5387" width="5.85546875" style="354" customWidth="1"/>
    <col min="5388" max="5388" width="7.85546875" style="354" customWidth="1"/>
    <col min="5389" max="5389" width="8.85546875" style="354" customWidth="1"/>
    <col min="5390" max="5390" width="5.5703125" style="354" customWidth="1"/>
    <col min="5391" max="5392" width="3.85546875" style="354" customWidth="1"/>
    <col min="5393" max="5393" width="6.5703125" style="354" customWidth="1"/>
    <col min="5394" max="5394" width="3.85546875" style="354" customWidth="1"/>
    <col min="5395" max="5395" width="2.85546875" style="354" customWidth="1"/>
    <col min="5396" max="5396" width="5.5703125" style="354" customWidth="1"/>
    <col min="5397" max="5397" width="3.85546875" style="354" customWidth="1"/>
    <col min="5398" max="5398" width="2.28515625" style="354" customWidth="1"/>
    <col min="5399" max="5399" width="5.28515625" style="354" customWidth="1"/>
    <col min="5400" max="5400" width="5.42578125" style="354" customWidth="1"/>
    <col min="5401" max="5432" width="0" style="354" hidden="1" customWidth="1"/>
    <col min="5433" max="5632" width="9.140625" style="354"/>
    <col min="5633" max="5633" width="11.42578125" style="354" customWidth="1"/>
    <col min="5634" max="5634" width="44.140625" style="354" customWidth="1"/>
    <col min="5635" max="5635" width="6.5703125" style="354" customWidth="1"/>
    <col min="5636" max="5636" width="12" style="354" customWidth="1"/>
    <col min="5637" max="5637" width="7.42578125" style="354" customWidth="1"/>
    <col min="5638" max="5638" width="6.42578125" style="354" customWidth="1"/>
    <col min="5639" max="5639" width="7.42578125" style="354" customWidth="1"/>
    <col min="5640" max="5640" width="9.85546875" style="354" customWidth="1"/>
    <col min="5641" max="5641" width="8.5703125" style="354" customWidth="1"/>
    <col min="5642" max="5642" width="8" style="354" customWidth="1"/>
    <col min="5643" max="5643" width="5.85546875" style="354" customWidth="1"/>
    <col min="5644" max="5644" width="7.85546875" style="354" customWidth="1"/>
    <col min="5645" max="5645" width="8.85546875" style="354" customWidth="1"/>
    <col min="5646" max="5646" width="5.5703125" style="354" customWidth="1"/>
    <col min="5647" max="5648" width="3.85546875" style="354" customWidth="1"/>
    <col min="5649" max="5649" width="6.5703125" style="354" customWidth="1"/>
    <col min="5650" max="5650" width="3.85546875" style="354" customWidth="1"/>
    <col min="5651" max="5651" width="2.85546875" style="354" customWidth="1"/>
    <col min="5652" max="5652" width="5.5703125" style="354" customWidth="1"/>
    <col min="5653" max="5653" width="3.85546875" style="354" customWidth="1"/>
    <col min="5654" max="5654" width="2.28515625" style="354" customWidth="1"/>
    <col min="5655" max="5655" width="5.28515625" style="354" customWidth="1"/>
    <col min="5656" max="5656" width="5.42578125" style="354" customWidth="1"/>
    <col min="5657" max="5688" width="0" style="354" hidden="1" customWidth="1"/>
    <col min="5689" max="5888" width="9.140625" style="354"/>
    <col min="5889" max="5889" width="11.42578125" style="354" customWidth="1"/>
    <col min="5890" max="5890" width="44.140625" style="354" customWidth="1"/>
    <col min="5891" max="5891" width="6.5703125" style="354" customWidth="1"/>
    <col min="5892" max="5892" width="12" style="354" customWidth="1"/>
    <col min="5893" max="5893" width="7.42578125" style="354" customWidth="1"/>
    <col min="5894" max="5894" width="6.42578125" style="354" customWidth="1"/>
    <col min="5895" max="5895" width="7.42578125" style="354" customWidth="1"/>
    <col min="5896" max="5896" width="9.85546875" style="354" customWidth="1"/>
    <col min="5897" max="5897" width="8.5703125" style="354" customWidth="1"/>
    <col min="5898" max="5898" width="8" style="354" customWidth="1"/>
    <col min="5899" max="5899" width="5.85546875" style="354" customWidth="1"/>
    <col min="5900" max="5900" width="7.85546875" style="354" customWidth="1"/>
    <col min="5901" max="5901" width="8.85546875" style="354" customWidth="1"/>
    <col min="5902" max="5902" width="5.5703125" style="354" customWidth="1"/>
    <col min="5903" max="5904" width="3.85546875" style="354" customWidth="1"/>
    <col min="5905" max="5905" width="6.5703125" style="354" customWidth="1"/>
    <col min="5906" max="5906" width="3.85546875" style="354" customWidth="1"/>
    <col min="5907" max="5907" width="2.85546875" style="354" customWidth="1"/>
    <col min="5908" max="5908" width="5.5703125" style="354" customWidth="1"/>
    <col min="5909" max="5909" width="3.85546875" style="354" customWidth="1"/>
    <col min="5910" max="5910" width="2.28515625" style="354" customWidth="1"/>
    <col min="5911" max="5911" width="5.28515625" style="354" customWidth="1"/>
    <col min="5912" max="5912" width="5.42578125" style="354" customWidth="1"/>
    <col min="5913" max="5944" width="0" style="354" hidden="1" customWidth="1"/>
    <col min="5945" max="6144" width="9.140625" style="354"/>
    <col min="6145" max="6145" width="11.42578125" style="354" customWidth="1"/>
    <col min="6146" max="6146" width="44.140625" style="354" customWidth="1"/>
    <col min="6147" max="6147" width="6.5703125" style="354" customWidth="1"/>
    <col min="6148" max="6148" width="12" style="354" customWidth="1"/>
    <col min="6149" max="6149" width="7.42578125" style="354" customWidth="1"/>
    <col min="6150" max="6150" width="6.42578125" style="354" customWidth="1"/>
    <col min="6151" max="6151" width="7.42578125" style="354" customWidth="1"/>
    <col min="6152" max="6152" width="9.85546875" style="354" customWidth="1"/>
    <col min="6153" max="6153" width="8.5703125" style="354" customWidth="1"/>
    <col min="6154" max="6154" width="8" style="354" customWidth="1"/>
    <col min="6155" max="6155" width="5.85546875" style="354" customWidth="1"/>
    <col min="6156" max="6156" width="7.85546875" style="354" customWidth="1"/>
    <col min="6157" max="6157" width="8.85546875" style="354" customWidth="1"/>
    <col min="6158" max="6158" width="5.5703125" style="354" customWidth="1"/>
    <col min="6159" max="6160" width="3.85546875" style="354" customWidth="1"/>
    <col min="6161" max="6161" width="6.5703125" style="354" customWidth="1"/>
    <col min="6162" max="6162" width="3.85546875" style="354" customWidth="1"/>
    <col min="6163" max="6163" width="2.85546875" style="354" customWidth="1"/>
    <col min="6164" max="6164" width="5.5703125" style="354" customWidth="1"/>
    <col min="6165" max="6165" width="3.85546875" style="354" customWidth="1"/>
    <col min="6166" max="6166" width="2.28515625" style="354" customWidth="1"/>
    <col min="6167" max="6167" width="5.28515625" style="354" customWidth="1"/>
    <col min="6168" max="6168" width="5.42578125" style="354" customWidth="1"/>
    <col min="6169" max="6200" width="0" style="354" hidden="1" customWidth="1"/>
    <col min="6201" max="6400" width="9.140625" style="354"/>
    <col min="6401" max="6401" width="11.42578125" style="354" customWidth="1"/>
    <col min="6402" max="6402" width="44.140625" style="354" customWidth="1"/>
    <col min="6403" max="6403" width="6.5703125" style="354" customWidth="1"/>
    <col min="6404" max="6404" width="12" style="354" customWidth="1"/>
    <col min="6405" max="6405" width="7.42578125" style="354" customWidth="1"/>
    <col min="6406" max="6406" width="6.42578125" style="354" customWidth="1"/>
    <col min="6407" max="6407" width="7.42578125" style="354" customWidth="1"/>
    <col min="6408" max="6408" width="9.85546875" style="354" customWidth="1"/>
    <col min="6409" max="6409" width="8.5703125" style="354" customWidth="1"/>
    <col min="6410" max="6410" width="8" style="354" customWidth="1"/>
    <col min="6411" max="6411" width="5.85546875" style="354" customWidth="1"/>
    <col min="6412" max="6412" width="7.85546875" style="354" customWidth="1"/>
    <col min="6413" max="6413" width="8.85546875" style="354" customWidth="1"/>
    <col min="6414" max="6414" width="5.5703125" style="354" customWidth="1"/>
    <col min="6415" max="6416" width="3.85546875" style="354" customWidth="1"/>
    <col min="6417" max="6417" width="6.5703125" style="354" customWidth="1"/>
    <col min="6418" max="6418" width="3.85546875" style="354" customWidth="1"/>
    <col min="6419" max="6419" width="2.85546875" style="354" customWidth="1"/>
    <col min="6420" max="6420" width="5.5703125" style="354" customWidth="1"/>
    <col min="6421" max="6421" width="3.85546875" style="354" customWidth="1"/>
    <col min="6422" max="6422" width="2.28515625" style="354" customWidth="1"/>
    <col min="6423" max="6423" width="5.28515625" style="354" customWidth="1"/>
    <col min="6424" max="6424" width="5.42578125" style="354" customWidth="1"/>
    <col min="6425" max="6456" width="0" style="354" hidden="1" customWidth="1"/>
    <col min="6457" max="6656" width="9.140625" style="354"/>
    <col min="6657" max="6657" width="11.42578125" style="354" customWidth="1"/>
    <col min="6658" max="6658" width="44.140625" style="354" customWidth="1"/>
    <col min="6659" max="6659" width="6.5703125" style="354" customWidth="1"/>
    <col min="6660" max="6660" width="12" style="354" customWidth="1"/>
    <col min="6661" max="6661" width="7.42578125" style="354" customWidth="1"/>
    <col min="6662" max="6662" width="6.42578125" style="354" customWidth="1"/>
    <col min="6663" max="6663" width="7.42578125" style="354" customWidth="1"/>
    <col min="6664" max="6664" width="9.85546875" style="354" customWidth="1"/>
    <col min="6665" max="6665" width="8.5703125" style="354" customWidth="1"/>
    <col min="6666" max="6666" width="8" style="354" customWidth="1"/>
    <col min="6667" max="6667" width="5.85546875" style="354" customWidth="1"/>
    <col min="6668" max="6668" width="7.85546875" style="354" customWidth="1"/>
    <col min="6669" max="6669" width="8.85546875" style="354" customWidth="1"/>
    <col min="6670" max="6670" width="5.5703125" style="354" customWidth="1"/>
    <col min="6671" max="6672" width="3.85546875" style="354" customWidth="1"/>
    <col min="6673" max="6673" width="6.5703125" style="354" customWidth="1"/>
    <col min="6674" max="6674" width="3.85546875" style="354" customWidth="1"/>
    <col min="6675" max="6675" width="2.85546875" style="354" customWidth="1"/>
    <col min="6676" max="6676" width="5.5703125" style="354" customWidth="1"/>
    <col min="6677" max="6677" width="3.85546875" style="354" customWidth="1"/>
    <col min="6678" max="6678" width="2.28515625" style="354" customWidth="1"/>
    <col min="6679" max="6679" width="5.28515625" style="354" customWidth="1"/>
    <col min="6680" max="6680" width="5.42578125" style="354" customWidth="1"/>
    <col min="6681" max="6712" width="0" style="354" hidden="1" customWidth="1"/>
    <col min="6713" max="6912" width="9.140625" style="354"/>
    <col min="6913" max="6913" width="11.42578125" style="354" customWidth="1"/>
    <col min="6914" max="6914" width="44.140625" style="354" customWidth="1"/>
    <col min="6915" max="6915" width="6.5703125" style="354" customWidth="1"/>
    <col min="6916" max="6916" width="12" style="354" customWidth="1"/>
    <col min="6917" max="6917" width="7.42578125" style="354" customWidth="1"/>
    <col min="6918" max="6918" width="6.42578125" style="354" customWidth="1"/>
    <col min="6919" max="6919" width="7.42578125" style="354" customWidth="1"/>
    <col min="6920" max="6920" width="9.85546875" style="354" customWidth="1"/>
    <col min="6921" max="6921" width="8.5703125" style="354" customWidth="1"/>
    <col min="6922" max="6922" width="8" style="354" customWidth="1"/>
    <col min="6923" max="6923" width="5.85546875" style="354" customWidth="1"/>
    <col min="6924" max="6924" width="7.85546875" style="354" customWidth="1"/>
    <col min="6925" max="6925" width="8.85546875" style="354" customWidth="1"/>
    <col min="6926" max="6926" width="5.5703125" style="354" customWidth="1"/>
    <col min="6927" max="6928" width="3.85546875" style="354" customWidth="1"/>
    <col min="6929" max="6929" width="6.5703125" style="354" customWidth="1"/>
    <col min="6930" max="6930" width="3.85546875" style="354" customWidth="1"/>
    <col min="6931" max="6931" width="2.85546875" style="354" customWidth="1"/>
    <col min="6932" max="6932" width="5.5703125" style="354" customWidth="1"/>
    <col min="6933" max="6933" width="3.85546875" style="354" customWidth="1"/>
    <col min="6934" max="6934" width="2.28515625" style="354" customWidth="1"/>
    <col min="6935" max="6935" width="5.28515625" style="354" customWidth="1"/>
    <col min="6936" max="6936" width="5.42578125" style="354" customWidth="1"/>
    <col min="6937" max="6968" width="0" style="354" hidden="1" customWidth="1"/>
    <col min="6969" max="7168" width="9.140625" style="354"/>
    <col min="7169" max="7169" width="11.42578125" style="354" customWidth="1"/>
    <col min="7170" max="7170" width="44.140625" style="354" customWidth="1"/>
    <col min="7171" max="7171" width="6.5703125" style="354" customWidth="1"/>
    <col min="7172" max="7172" width="12" style="354" customWidth="1"/>
    <col min="7173" max="7173" width="7.42578125" style="354" customWidth="1"/>
    <col min="7174" max="7174" width="6.42578125" style="354" customWidth="1"/>
    <col min="7175" max="7175" width="7.42578125" style="354" customWidth="1"/>
    <col min="7176" max="7176" width="9.85546875" style="354" customWidth="1"/>
    <col min="7177" max="7177" width="8.5703125" style="354" customWidth="1"/>
    <col min="7178" max="7178" width="8" style="354" customWidth="1"/>
    <col min="7179" max="7179" width="5.85546875" style="354" customWidth="1"/>
    <col min="7180" max="7180" width="7.85546875" style="354" customWidth="1"/>
    <col min="7181" max="7181" width="8.85546875" style="354" customWidth="1"/>
    <col min="7182" max="7182" width="5.5703125" style="354" customWidth="1"/>
    <col min="7183" max="7184" width="3.85546875" style="354" customWidth="1"/>
    <col min="7185" max="7185" width="6.5703125" style="354" customWidth="1"/>
    <col min="7186" max="7186" width="3.85546875" style="354" customWidth="1"/>
    <col min="7187" max="7187" width="2.85546875" style="354" customWidth="1"/>
    <col min="7188" max="7188" width="5.5703125" style="354" customWidth="1"/>
    <col min="7189" max="7189" width="3.85546875" style="354" customWidth="1"/>
    <col min="7190" max="7190" width="2.28515625" style="354" customWidth="1"/>
    <col min="7191" max="7191" width="5.28515625" style="354" customWidth="1"/>
    <col min="7192" max="7192" width="5.42578125" style="354" customWidth="1"/>
    <col min="7193" max="7224" width="0" style="354" hidden="1" customWidth="1"/>
    <col min="7225" max="7424" width="9.140625" style="354"/>
    <col min="7425" max="7425" width="11.42578125" style="354" customWidth="1"/>
    <col min="7426" max="7426" width="44.140625" style="354" customWidth="1"/>
    <col min="7427" max="7427" width="6.5703125" style="354" customWidth="1"/>
    <col min="7428" max="7428" width="12" style="354" customWidth="1"/>
    <col min="7429" max="7429" width="7.42578125" style="354" customWidth="1"/>
    <col min="7430" max="7430" width="6.42578125" style="354" customWidth="1"/>
    <col min="7431" max="7431" width="7.42578125" style="354" customWidth="1"/>
    <col min="7432" max="7432" width="9.85546875" style="354" customWidth="1"/>
    <col min="7433" max="7433" width="8.5703125" style="354" customWidth="1"/>
    <col min="7434" max="7434" width="8" style="354" customWidth="1"/>
    <col min="7435" max="7435" width="5.85546875" style="354" customWidth="1"/>
    <col min="7436" max="7436" width="7.85546875" style="354" customWidth="1"/>
    <col min="7437" max="7437" width="8.85546875" style="354" customWidth="1"/>
    <col min="7438" max="7438" width="5.5703125" style="354" customWidth="1"/>
    <col min="7439" max="7440" width="3.85546875" style="354" customWidth="1"/>
    <col min="7441" max="7441" width="6.5703125" style="354" customWidth="1"/>
    <col min="7442" max="7442" width="3.85546875" style="354" customWidth="1"/>
    <col min="7443" max="7443" width="2.85546875" style="354" customWidth="1"/>
    <col min="7444" max="7444" width="5.5703125" style="354" customWidth="1"/>
    <col min="7445" max="7445" width="3.85546875" style="354" customWidth="1"/>
    <col min="7446" max="7446" width="2.28515625" style="354" customWidth="1"/>
    <col min="7447" max="7447" width="5.28515625" style="354" customWidth="1"/>
    <col min="7448" max="7448" width="5.42578125" style="354" customWidth="1"/>
    <col min="7449" max="7480" width="0" style="354" hidden="1" customWidth="1"/>
    <col min="7481" max="7680" width="9.140625" style="354"/>
    <col min="7681" max="7681" width="11.42578125" style="354" customWidth="1"/>
    <col min="7682" max="7682" width="44.140625" style="354" customWidth="1"/>
    <col min="7683" max="7683" width="6.5703125" style="354" customWidth="1"/>
    <col min="7684" max="7684" width="12" style="354" customWidth="1"/>
    <col min="7685" max="7685" width="7.42578125" style="354" customWidth="1"/>
    <col min="7686" max="7686" width="6.42578125" style="354" customWidth="1"/>
    <col min="7687" max="7687" width="7.42578125" style="354" customWidth="1"/>
    <col min="7688" max="7688" width="9.85546875" style="354" customWidth="1"/>
    <col min="7689" max="7689" width="8.5703125" style="354" customWidth="1"/>
    <col min="7690" max="7690" width="8" style="354" customWidth="1"/>
    <col min="7691" max="7691" width="5.85546875" style="354" customWidth="1"/>
    <col min="7692" max="7692" width="7.85546875" style="354" customWidth="1"/>
    <col min="7693" max="7693" width="8.85546875" style="354" customWidth="1"/>
    <col min="7694" max="7694" width="5.5703125" style="354" customWidth="1"/>
    <col min="7695" max="7696" width="3.85546875" style="354" customWidth="1"/>
    <col min="7697" max="7697" width="6.5703125" style="354" customWidth="1"/>
    <col min="7698" max="7698" width="3.85546875" style="354" customWidth="1"/>
    <col min="7699" max="7699" width="2.85546875" style="354" customWidth="1"/>
    <col min="7700" max="7700" width="5.5703125" style="354" customWidth="1"/>
    <col min="7701" max="7701" width="3.85546875" style="354" customWidth="1"/>
    <col min="7702" max="7702" width="2.28515625" style="354" customWidth="1"/>
    <col min="7703" max="7703" width="5.28515625" style="354" customWidth="1"/>
    <col min="7704" max="7704" width="5.42578125" style="354" customWidth="1"/>
    <col min="7705" max="7736" width="0" style="354" hidden="1" customWidth="1"/>
    <col min="7737" max="7936" width="9.140625" style="354"/>
    <col min="7937" max="7937" width="11.42578125" style="354" customWidth="1"/>
    <col min="7938" max="7938" width="44.140625" style="354" customWidth="1"/>
    <col min="7939" max="7939" width="6.5703125" style="354" customWidth="1"/>
    <col min="7940" max="7940" width="12" style="354" customWidth="1"/>
    <col min="7941" max="7941" width="7.42578125" style="354" customWidth="1"/>
    <col min="7942" max="7942" width="6.42578125" style="354" customWidth="1"/>
    <col min="7943" max="7943" width="7.42578125" style="354" customWidth="1"/>
    <col min="7944" max="7944" width="9.85546875" style="354" customWidth="1"/>
    <col min="7945" max="7945" width="8.5703125" style="354" customWidth="1"/>
    <col min="7946" max="7946" width="8" style="354" customWidth="1"/>
    <col min="7947" max="7947" width="5.85546875" style="354" customWidth="1"/>
    <col min="7948" max="7948" width="7.85546875" style="354" customWidth="1"/>
    <col min="7949" max="7949" width="8.85546875" style="354" customWidth="1"/>
    <col min="7950" max="7950" width="5.5703125" style="354" customWidth="1"/>
    <col min="7951" max="7952" width="3.85546875" style="354" customWidth="1"/>
    <col min="7953" max="7953" width="6.5703125" style="354" customWidth="1"/>
    <col min="7954" max="7954" width="3.85546875" style="354" customWidth="1"/>
    <col min="7955" max="7955" width="2.85546875" style="354" customWidth="1"/>
    <col min="7956" max="7956" width="5.5703125" style="354" customWidth="1"/>
    <col min="7957" max="7957" width="3.85546875" style="354" customWidth="1"/>
    <col min="7958" max="7958" width="2.28515625" style="354" customWidth="1"/>
    <col min="7959" max="7959" width="5.28515625" style="354" customWidth="1"/>
    <col min="7960" max="7960" width="5.42578125" style="354" customWidth="1"/>
    <col min="7961" max="7992" width="0" style="354" hidden="1" customWidth="1"/>
    <col min="7993" max="8192" width="9.140625" style="354"/>
    <col min="8193" max="8193" width="11.42578125" style="354" customWidth="1"/>
    <col min="8194" max="8194" width="44.140625" style="354" customWidth="1"/>
    <col min="8195" max="8195" width="6.5703125" style="354" customWidth="1"/>
    <col min="8196" max="8196" width="12" style="354" customWidth="1"/>
    <col min="8197" max="8197" width="7.42578125" style="354" customWidth="1"/>
    <col min="8198" max="8198" width="6.42578125" style="354" customWidth="1"/>
    <col min="8199" max="8199" width="7.42578125" style="354" customWidth="1"/>
    <col min="8200" max="8200" width="9.85546875" style="354" customWidth="1"/>
    <col min="8201" max="8201" width="8.5703125" style="354" customWidth="1"/>
    <col min="8202" max="8202" width="8" style="354" customWidth="1"/>
    <col min="8203" max="8203" width="5.85546875" style="354" customWidth="1"/>
    <col min="8204" max="8204" width="7.85546875" style="354" customWidth="1"/>
    <col min="8205" max="8205" width="8.85546875" style="354" customWidth="1"/>
    <col min="8206" max="8206" width="5.5703125" style="354" customWidth="1"/>
    <col min="8207" max="8208" width="3.85546875" style="354" customWidth="1"/>
    <col min="8209" max="8209" width="6.5703125" style="354" customWidth="1"/>
    <col min="8210" max="8210" width="3.85546875" style="354" customWidth="1"/>
    <col min="8211" max="8211" width="2.85546875" style="354" customWidth="1"/>
    <col min="8212" max="8212" width="5.5703125" style="354" customWidth="1"/>
    <col min="8213" max="8213" width="3.85546875" style="354" customWidth="1"/>
    <col min="8214" max="8214" width="2.28515625" style="354" customWidth="1"/>
    <col min="8215" max="8215" width="5.28515625" style="354" customWidth="1"/>
    <col min="8216" max="8216" width="5.42578125" style="354" customWidth="1"/>
    <col min="8217" max="8248" width="0" style="354" hidden="1" customWidth="1"/>
    <col min="8249" max="8448" width="9.140625" style="354"/>
    <col min="8449" max="8449" width="11.42578125" style="354" customWidth="1"/>
    <col min="8450" max="8450" width="44.140625" style="354" customWidth="1"/>
    <col min="8451" max="8451" width="6.5703125" style="354" customWidth="1"/>
    <col min="8452" max="8452" width="12" style="354" customWidth="1"/>
    <col min="8453" max="8453" width="7.42578125" style="354" customWidth="1"/>
    <col min="8454" max="8454" width="6.42578125" style="354" customWidth="1"/>
    <col min="8455" max="8455" width="7.42578125" style="354" customWidth="1"/>
    <col min="8456" max="8456" width="9.85546875" style="354" customWidth="1"/>
    <col min="8457" max="8457" width="8.5703125" style="354" customWidth="1"/>
    <col min="8458" max="8458" width="8" style="354" customWidth="1"/>
    <col min="8459" max="8459" width="5.85546875" style="354" customWidth="1"/>
    <col min="8460" max="8460" width="7.85546875" style="354" customWidth="1"/>
    <col min="8461" max="8461" width="8.85546875" style="354" customWidth="1"/>
    <col min="8462" max="8462" width="5.5703125" style="354" customWidth="1"/>
    <col min="8463" max="8464" width="3.85546875" style="354" customWidth="1"/>
    <col min="8465" max="8465" width="6.5703125" style="354" customWidth="1"/>
    <col min="8466" max="8466" width="3.85546875" style="354" customWidth="1"/>
    <col min="8467" max="8467" width="2.85546875" style="354" customWidth="1"/>
    <col min="8468" max="8468" width="5.5703125" style="354" customWidth="1"/>
    <col min="8469" max="8469" width="3.85546875" style="354" customWidth="1"/>
    <col min="8470" max="8470" width="2.28515625" style="354" customWidth="1"/>
    <col min="8471" max="8471" width="5.28515625" style="354" customWidth="1"/>
    <col min="8472" max="8472" width="5.42578125" style="354" customWidth="1"/>
    <col min="8473" max="8504" width="0" style="354" hidden="1" customWidth="1"/>
    <col min="8505" max="8704" width="9.140625" style="354"/>
    <col min="8705" max="8705" width="11.42578125" style="354" customWidth="1"/>
    <col min="8706" max="8706" width="44.140625" style="354" customWidth="1"/>
    <col min="8707" max="8707" width="6.5703125" style="354" customWidth="1"/>
    <col min="8708" max="8708" width="12" style="354" customWidth="1"/>
    <col min="8709" max="8709" width="7.42578125" style="354" customWidth="1"/>
    <col min="8710" max="8710" width="6.42578125" style="354" customWidth="1"/>
    <col min="8711" max="8711" width="7.42578125" style="354" customWidth="1"/>
    <col min="8712" max="8712" width="9.85546875" style="354" customWidth="1"/>
    <col min="8713" max="8713" width="8.5703125" style="354" customWidth="1"/>
    <col min="8714" max="8714" width="8" style="354" customWidth="1"/>
    <col min="8715" max="8715" width="5.85546875" style="354" customWidth="1"/>
    <col min="8716" max="8716" width="7.85546875" style="354" customWidth="1"/>
    <col min="8717" max="8717" width="8.85546875" style="354" customWidth="1"/>
    <col min="8718" max="8718" width="5.5703125" style="354" customWidth="1"/>
    <col min="8719" max="8720" width="3.85546875" style="354" customWidth="1"/>
    <col min="8721" max="8721" width="6.5703125" style="354" customWidth="1"/>
    <col min="8722" max="8722" width="3.85546875" style="354" customWidth="1"/>
    <col min="8723" max="8723" width="2.85546875" style="354" customWidth="1"/>
    <col min="8724" max="8724" width="5.5703125" style="354" customWidth="1"/>
    <col min="8725" max="8725" width="3.85546875" style="354" customWidth="1"/>
    <col min="8726" max="8726" width="2.28515625" style="354" customWidth="1"/>
    <col min="8727" max="8727" width="5.28515625" style="354" customWidth="1"/>
    <col min="8728" max="8728" width="5.42578125" style="354" customWidth="1"/>
    <col min="8729" max="8760" width="0" style="354" hidden="1" customWidth="1"/>
    <col min="8761" max="8960" width="9.140625" style="354"/>
    <col min="8961" max="8961" width="11.42578125" style="354" customWidth="1"/>
    <col min="8962" max="8962" width="44.140625" style="354" customWidth="1"/>
    <col min="8963" max="8963" width="6.5703125" style="354" customWidth="1"/>
    <col min="8964" max="8964" width="12" style="354" customWidth="1"/>
    <col min="8965" max="8965" width="7.42578125" style="354" customWidth="1"/>
    <col min="8966" max="8966" width="6.42578125" style="354" customWidth="1"/>
    <col min="8967" max="8967" width="7.42578125" style="354" customWidth="1"/>
    <col min="8968" max="8968" width="9.85546875" style="354" customWidth="1"/>
    <col min="8969" max="8969" width="8.5703125" style="354" customWidth="1"/>
    <col min="8970" max="8970" width="8" style="354" customWidth="1"/>
    <col min="8971" max="8971" width="5.85546875" style="354" customWidth="1"/>
    <col min="8972" max="8972" width="7.85546875" style="354" customWidth="1"/>
    <col min="8973" max="8973" width="8.85546875" style="354" customWidth="1"/>
    <col min="8974" max="8974" width="5.5703125" style="354" customWidth="1"/>
    <col min="8975" max="8976" width="3.85546875" style="354" customWidth="1"/>
    <col min="8977" max="8977" width="6.5703125" style="354" customWidth="1"/>
    <col min="8978" max="8978" width="3.85546875" style="354" customWidth="1"/>
    <col min="8979" max="8979" width="2.85546875" style="354" customWidth="1"/>
    <col min="8980" max="8980" width="5.5703125" style="354" customWidth="1"/>
    <col min="8981" max="8981" width="3.85546875" style="354" customWidth="1"/>
    <col min="8982" max="8982" width="2.28515625" style="354" customWidth="1"/>
    <col min="8983" max="8983" width="5.28515625" style="354" customWidth="1"/>
    <col min="8984" max="8984" width="5.42578125" style="354" customWidth="1"/>
    <col min="8985" max="9016" width="0" style="354" hidden="1" customWidth="1"/>
    <col min="9017" max="9216" width="9.140625" style="354"/>
    <col min="9217" max="9217" width="11.42578125" style="354" customWidth="1"/>
    <col min="9218" max="9218" width="44.140625" style="354" customWidth="1"/>
    <col min="9219" max="9219" width="6.5703125" style="354" customWidth="1"/>
    <col min="9220" max="9220" width="12" style="354" customWidth="1"/>
    <col min="9221" max="9221" width="7.42578125" style="354" customWidth="1"/>
    <col min="9222" max="9222" width="6.42578125" style="354" customWidth="1"/>
    <col min="9223" max="9223" width="7.42578125" style="354" customWidth="1"/>
    <col min="9224" max="9224" width="9.85546875" style="354" customWidth="1"/>
    <col min="9225" max="9225" width="8.5703125" style="354" customWidth="1"/>
    <col min="9226" max="9226" width="8" style="354" customWidth="1"/>
    <col min="9227" max="9227" width="5.85546875" style="354" customWidth="1"/>
    <col min="9228" max="9228" width="7.85546875" style="354" customWidth="1"/>
    <col min="9229" max="9229" width="8.85546875" style="354" customWidth="1"/>
    <col min="9230" max="9230" width="5.5703125" style="354" customWidth="1"/>
    <col min="9231" max="9232" width="3.85546875" style="354" customWidth="1"/>
    <col min="9233" max="9233" width="6.5703125" style="354" customWidth="1"/>
    <col min="9234" max="9234" width="3.85546875" style="354" customWidth="1"/>
    <col min="9235" max="9235" width="2.85546875" style="354" customWidth="1"/>
    <col min="9236" max="9236" width="5.5703125" style="354" customWidth="1"/>
    <col min="9237" max="9237" width="3.85546875" style="354" customWidth="1"/>
    <col min="9238" max="9238" width="2.28515625" style="354" customWidth="1"/>
    <col min="9239" max="9239" width="5.28515625" style="354" customWidth="1"/>
    <col min="9240" max="9240" width="5.42578125" style="354" customWidth="1"/>
    <col min="9241" max="9272" width="0" style="354" hidden="1" customWidth="1"/>
    <col min="9273" max="9472" width="9.140625" style="354"/>
    <col min="9473" max="9473" width="11.42578125" style="354" customWidth="1"/>
    <col min="9474" max="9474" width="44.140625" style="354" customWidth="1"/>
    <col min="9475" max="9475" width="6.5703125" style="354" customWidth="1"/>
    <col min="9476" max="9476" width="12" style="354" customWidth="1"/>
    <col min="9477" max="9477" width="7.42578125" style="354" customWidth="1"/>
    <col min="9478" max="9478" width="6.42578125" style="354" customWidth="1"/>
    <col min="9479" max="9479" width="7.42578125" style="354" customWidth="1"/>
    <col min="9480" max="9480" width="9.85546875" style="354" customWidth="1"/>
    <col min="9481" max="9481" width="8.5703125" style="354" customWidth="1"/>
    <col min="9482" max="9482" width="8" style="354" customWidth="1"/>
    <col min="9483" max="9483" width="5.85546875" style="354" customWidth="1"/>
    <col min="9484" max="9484" width="7.85546875" style="354" customWidth="1"/>
    <col min="9485" max="9485" width="8.85546875" style="354" customWidth="1"/>
    <col min="9486" max="9486" width="5.5703125" style="354" customWidth="1"/>
    <col min="9487" max="9488" width="3.85546875" style="354" customWidth="1"/>
    <col min="9489" max="9489" width="6.5703125" style="354" customWidth="1"/>
    <col min="9490" max="9490" width="3.85546875" style="354" customWidth="1"/>
    <col min="9491" max="9491" width="2.85546875" style="354" customWidth="1"/>
    <col min="9492" max="9492" width="5.5703125" style="354" customWidth="1"/>
    <col min="9493" max="9493" width="3.85546875" style="354" customWidth="1"/>
    <col min="9494" max="9494" width="2.28515625" style="354" customWidth="1"/>
    <col min="9495" max="9495" width="5.28515625" style="354" customWidth="1"/>
    <col min="9496" max="9496" width="5.42578125" style="354" customWidth="1"/>
    <col min="9497" max="9528" width="0" style="354" hidden="1" customWidth="1"/>
    <col min="9529" max="9728" width="9.140625" style="354"/>
    <col min="9729" max="9729" width="11.42578125" style="354" customWidth="1"/>
    <col min="9730" max="9730" width="44.140625" style="354" customWidth="1"/>
    <col min="9731" max="9731" width="6.5703125" style="354" customWidth="1"/>
    <col min="9732" max="9732" width="12" style="354" customWidth="1"/>
    <col min="9733" max="9733" width="7.42578125" style="354" customWidth="1"/>
    <col min="9734" max="9734" width="6.42578125" style="354" customWidth="1"/>
    <col min="9735" max="9735" width="7.42578125" style="354" customWidth="1"/>
    <col min="9736" max="9736" width="9.85546875" style="354" customWidth="1"/>
    <col min="9737" max="9737" width="8.5703125" style="354" customWidth="1"/>
    <col min="9738" max="9738" width="8" style="354" customWidth="1"/>
    <col min="9739" max="9739" width="5.85546875" style="354" customWidth="1"/>
    <col min="9740" max="9740" width="7.85546875" style="354" customWidth="1"/>
    <col min="9741" max="9741" width="8.85546875" style="354" customWidth="1"/>
    <col min="9742" max="9742" width="5.5703125" style="354" customWidth="1"/>
    <col min="9743" max="9744" width="3.85546875" style="354" customWidth="1"/>
    <col min="9745" max="9745" width="6.5703125" style="354" customWidth="1"/>
    <col min="9746" max="9746" width="3.85546875" style="354" customWidth="1"/>
    <col min="9747" max="9747" width="2.85546875" style="354" customWidth="1"/>
    <col min="9748" max="9748" width="5.5703125" style="354" customWidth="1"/>
    <col min="9749" max="9749" width="3.85546875" style="354" customWidth="1"/>
    <col min="9750" max="9750" width="2.28515625" style="354" customWidth="1"/>
    <col min="9751" max="9751" width="5.28515625" style="354" customWidth="1"/>
    <col min="9752" max="9752" width="5.42578125" style="354" customWidth="1"/>
    <col min="9753" max="9784" width="0" style="354" hidden="1" customWidth="1"/>
    <col min="9785" max="9984" width="9.140625" style="354"/>
    <col min="9985" max="9985" width="11.42578125" style="354" customWidth="1"/>
    <col min="9986" max="9986" width="44.140625" style="354" customWidth="1"/>
    <col min="9987" max="9987" width="6.5703125" style="354" customWidth="1"/>
    <col min="9988" max="9988" width="12" style="354" customWidth="1"/>
    <col min="9989" max="9989" width="7.42578125" style="354" customWidth="1"/>
    <col min="9990" max="9990" width="6.42578125" style="354" customWidth="1"/>
    <col min="9991" max="9991" width="7.42578125" style="354" customWidth="1"/>
    <col min="9992" max="9992" width="9.85546875" style="354" customWidth="1"/>
    <col min="9993" max="9993" width="8.5703125" style="354" customWidth="1"/>
    <col min="9994" max="9994" width="8" style="354" customWidth="1"/>
    <col min="9995" max="9995" width="5.85546875" style="354" customWidth="1"/>
    <col min="9996" max="9996" width="7.85546875" style="354" customWidth="1"/>
    <col min="9997" max="9997" width="8.85546875" style="354" customWidth="1"/>
    <col min="9998" max="9998" width="5.5703125" style="354" customWidth="1"/>
    <col min="9999" max="10000" width="3.85546875" style="354" customWidth="1"/>
    <col min="10001" max="10001" width="6.5703125" style="354" customWidth="1"/>
    <col min="10002" max="10002" width="3.85546875" style="354" customWidth="1"/>
    <col min="10003" max="10003" width="2.85546875" style="354" customWidth="1"/>
    <col min="10004" max="10004" width="5.5703125" style="354" customWidth="1"/>
    <col min="10005" max="10005" width="3.85546875" style="354" customWidth="1"/>
    <col min="10006" max="10006" width="2.28515625" style="354" customWidth="1"/>
    <col min="10007" max="10007" width="5.28515625" style="354" customWidth="1"/>
    <col min="10008" max="10008" width="5.42578125" style="354" customWidth="1"/>
    <col min="10009" max="10040" width="0" style="354" hidden="1" customWidth="1"/>
    <col min="10041" max="10240" width="9.140625" style="354"/>
    <col min="10241" max="10241" width="11.42578125" style="354" customWidth="1"/>
    <col min="10242" max="10242" width="44.140625" style="354" customWidth="1"/>
    <col min="10243" max="10243" width="6.5703125" style="354" customWidth="1"/>
    <col min="10244" max="10244" width="12" style="354" customWidth="1"/>
    <col min="10245" max="10245" width="7.42578125" style="354" customWidth="1"/>
    <col min="10246" max="10246" width="6.42578125" style="354" customWidth="1"/>
    <col min="10247" max="10247" width="7.42578125" style="354" customWidth="1"/>
    <col min="10248" max="10248" width="9.85546875" style="354" customWidth="1"/>
    <col min="10249" max="10249" width="8.5703125" style="354" customWidth="1"/>
    <col min="10250" max="10250" width="8" style="354" customWidth="1"/>
    <col min="10251" max="10251" width="5.85546875" style="354" customWidth="1"/>
    <col min="10252" max="10252" width="7.85546875" style="354" customWidth="1"/>
    <col min="10253" max="10253" width="8.85546875" style="354" customWidth="1"/>
    <col min="10254" max="10254" width="5.5703125" style="354" customWidth="1"/>
    <col min="10255" max="10256" width="3.85546875" style="354" customWidth="1"/>
    <col min="10257" max="10257" width="6.5703125" style="354" customWidth="1"/>
    <col min="10258" max="10258" width="3.85546875" style="354" customWidth="1"/>
    <col min="10259" max="10259" width="2.85546875" style="354" customWidth="1"/>
    <col min="10260" max="10260" width="5.5703125" style="354" customWidth="1"/>
    <col min="10261" max="10261" width="3.85546875" style="354" customWidth="1"/>
    <col min="10262" max="10262" width="2.28515625" style="354" customWidth="1"/>
    <col min="10263" max="10263" width="5.28515625" style="354" customWidth="1"/>
    <col min="10264" max="10264" width="5.42578125" style="354" customWidth="1"/>
    <col min="10265" max="10296" width="0" style="354" hidden="1" customWidth="1"/>
    <col min="10297" max="10496" width="9.140625" style="354"/>
    <col min="10497" max="10497" width="11.42578125" style="354" customWidth="1"/>
    <col min="10498" max="10498" width="44.140625" style="354" customWidth="1"/>
    <col min="10499" max="10499" width="6.5703125" style="354" customWidth="1"/>
    <col min="10500" max="10500" width="12" style="354" customWidth="1"/>
    <col min="10501" max="10501" width="7.42578125" style="354" customWidth="1"/>
    <col min="10502" max="10502" width="6.42578125" style="354" customWidth="1"/>
    <col min="10503" max="10503" width="7.42578125" style="354" customWidth="1"/>
    <col min="10504" max="10504" width="9.85546875" style="354" customWidth="1"/>
    <col min="10505" max="10505" width="8.5703125" style="354" customWidth="1"/>
    <col min="10506" max="10506" width="8" style="354" customWidth="1"/>
    <col min="10507" max="10507" width="5.85546875" style="354" customWidth="1"/>
    <col min="10508" max="10508" width="7.85546875" style="354" customWidth="1"/>
    <col min="10509" max="10509" width="8.85546875" style="354" customWidth="1"/>
    <col min="10510" max="10510" width="5.5703125" style="354" customWidth="1"/>
    <col min="10511" max="10512" width="3.85546875" style="354" customWidth="1"/>
    <col min="10513" max="10513" width="6.5703125" style="354" customWidth="1"/>
    <col min="10514" max="10514" width="3.85546875" style="354" customWidth="1"/>
    <col min="10515" max="10515" width="2.85546875" style="354" customWidth="1"/>
    <col min="10516" max="10516" width="5.5703125" style="354" customWidth="1"/>
    <col min="10517" max="10517" width="3.85546875" style="354" customWidth="1"/>
    <col min="10518" max="10518" width="2.28515625" style="354" customWidth="1"/>
    <col min="10519" max="10519" width="5.28515625" style="354" customWidth="1"/>
    <col min="10520" max="10520" width="5.42578125" style="354" customWidth="1"/>
    <col min="10521" max="10552" width="0" style="354" hidden="1" customWidth="1"/>
    <col min="10553" max="10752" width="9.140625" style="354"/>
    <col min="10753" max="10753" width="11.42578125" style="354" customWidth="1"/>
    <col min="10754" max="10754" width="44.140625" style="354" customWidth="1"/>
    <col min="10755" max="10755" width="6.5703125" style="354" customWidth="1"/>
    <col min="10756" max="10756" width="12" style="354" customWidth="1"/>
    <col min="10757" max="10757" width="7.42578125" style="354" customWidth="1"/>
    <col min="10758" max="10758" width="6.42578125" style="354" customWidth="1"/>
    <col min="10759" max="10759" width="7.42578125" style="354" customWidth="1"/>
    <col min="10760" max="10760" width="9.85546875" style="354" customWidth="1"/>
    <col min="10761" max="10761" width="8.5703125" style="354" customWidth="1"/>
    <col min="10762" max="10762" width="8" style="354" customWidth="1"/>
    <col min="10763" max="10763" width="5.85546875" style="354" customWidth="1"/>
    <col min="10764" max="10764" width="7.85546875" style="354" customWidth="1"/>
    <col min="10765" max="10765" width="8.85546875" style="354" customWidth="1"/>
    <col min="10766" max="10766" width="5.5703125" style="354" customWidth="1"/>
    <col min="10767" max="10768" width="3.85546875" style="354" customWidth="1"/>
    <col min="10769" max="10769" width="6.5703125" style="354" customWidth="1"/>
    <col min="10770" max="10770" width="3.85546875" style="354" customWidth="1"/>
    <col min="10771" max="10771" width="2.85546875" style="354" customWidth="1"/>
    <col min="10772" max="10772" width="5.5703125" style="354" customWidth="1"/>
    <col min="10773" max="10773" width="3.85546875" style="354" customWidth="1"/>
    <col min="10774" max="10774" width="2.28515625" style="354" customWidth="1"/>
    <col min="10775" max="10775" width="5.28515625" style="354" customWidth="1"/>
    <col min="10776" max="10776" width="5.42578125" style="354" customWidth="1"/>
    <col min="10777" max="10808" width="0" style="354" hidden="1" customWidth="1"/>
    <col min="10809" max="11008" width="9.140625" style="354"/>
    <col min="11009" max="11009" width="11.42578125" style="354" customWidth="1"/>
    <col min="11010" max="11010" width="44.140625" style="354" customWidth="1"/>
    <col min="11011" max="11011" width="6.5703125" style="354" customWidth="1"/>
    <col min="11012" max="11012" width="12" style="354" customWidth="1"/>
    <col min="11013" max="11013" width="7.42578125" style="354" customWidth="1"/>
    <col min="11014" max="11014" width="6.42578125" style="354" customWidth="1"/>
    <col min="11015" max="11015" width="7.42578125" style="354" customWidth="1"/>
    <col min="11016" max="11016" width="9.85546875" style="354" customWidth="1"/>
    <col min="11017" max="11017" width="8.5703125" style="354" customWidth="1"/>
    <col min="11018" max="11018" width="8" style="354" customWidth="1"/>
    <col min="11019" max="11019" width="5.85546875" style="354" customWidth="1"/>
    <col min="11020" max="11020" width="7.85546875" style="354" customWidth="1"/>
    <col min="11021" max="11021" width="8.85546875" style="354" customWidth="1"/>
    <col min="11022" max="11022" width="5.5703125" style="354" customWidth="1"/>
    <col min="11023" max="11024" width="3.85546875" style="354" customWidth="1"/>
    <col min="11025" max="11025" width="6.5703125" style="354" customWidth="1"/>
    <col min="11026" max="11026" width="3.85546875" style="354" customWidth="1"/>
    <col min="11027" max="11027" width="2.85546875" style="354" customWidth="1"/>
    <col min="11028" max="11028" width="5.5703125" style="354" customWidth="1"/>
    <col min="11029" max="11029" width="3.85546875" style="354" customWidth="1"/>
    <col min="11030" max="11030" width="2.28515625" style="354" customWidth="1"/>
    <col min="11031" max="11031" width="5.28515625" style="354" customWidth="1"/>
    <col min="11032" max="11032" width="5.42578125" style="354" customWidth="1"/>
    <col min="11033" max="11064" width="0" style="354" hidden="1" customWidth="1"/>
    <col min="11065" max="11264" width="9.140625" style="354"/>
    <col min="11265" max="11265" width="11.42578125" style="354" customWidth="1"/>
    <col min="11266" max="11266" width="44.140625" style="354" customWidth="1"/>
    <col min="11267" max="11267" width="6.5703125" style="354" customWidth="1"/>
    <col min="11268" max="11268" width="12" style="354" customWidth="1"/>
    <col min="11269" max="11269" width="7.42578125" style="354" customWidth="1"/>
    <col min="11270" max="11270" width="6.42578125" style="354" customWidth="1"/>
    <col min="11271" max="11271" width="7.42578125" style="354" customWidth="1"/>
    <col min="11272" max="11272" width="9.85546875" style="354" customWidth="1"/>
    <col min="11273" max="11273" width="8.5703125" style="354" customWidth="1"/>
    <col min="11274" max="11274" width="8" style="354" customWidth="1"/>
    <col min="11275" max="11275" width="5.85546875" style="354" customWidth="1"/>
    <col min="11276" max="11276" width="7.85546875" style="354" customWidth="1"/>
    <col min="11277" max="11277" width="8.85546875" style="354" customWidth="1"/>
    <col min="11278" max="11278" width="5.5703125" style="354" customWidth="1"/>
    <col min="11279" max="11280" width="3.85546875" style="354" customWidth="1"/>
    <col min="11281" max="11281" width="6.5703125" style="354" customWidth="1"/>
    <col min="11282" max="11282" width="3.85546875" style="354" customWidth="1"/>
    <col min="11283" max="11283" width="2.85546875" style="354" customWidth="1"/>
    <col min="11284" max="11284" width="5.5703125" style="354" customWidth="1"/>
    <col min="11285" max="11285" width="3.85546875" style="354" customWidth="1"/>
    <col min="11286" max="11286" width="2.28515625" style="354" customWidth="1"/>
    <col min="11287" max="11287" width="5.28515625" style="354" customWidth="1"/>
    <col min="11288" max="11288" width="5.42578125" style="354" customWidth="1"/>
    <col min="11289" max="11320" width="0" style="354" hidden="1" customWidth="1"/>
    <col min="11321" max="11520" width="9.140625" style="354"/>
    <col min="11521" max="11521" width="11.42578125" style="354" customWidth="1"/>
    <col min="11522" max="11522" width="44.140625" style="354" customWidth="1"/>
    <col min="11523" max="11523" width="6.5703125" style="354" customWidth="1"/>
    <col min="11524" max="11524" width="12" style="354" customWidth="1"/>
    <col min="11525" max="11525" width="7.42578125" style="354" customWidth="1"/>
    <col min="11526" max="11526" width="6.42578125" style="354" customWidth="1"/>
    <col min="11527" max="11527" width="7.42578125" style="354" customWidth="1"/>
    <col min="11528" max="11528" width="9.85546875" style="354" customWidth="1"/>
    <col min="11529" max="11529" width="8.5703125" style="354" customWidth="1"/>
    <col min="11530" max="11530" width="8" style="354" customWidth="1"/>
    <col min="11531" max="11531" width="5.85546875" style="354" customWidth="1"/>
    <col min="11532" max="11532" width="7.85546875" style="354" customWidth="1"/>
    <col min="11533" max="11533" width="8.85546875" style="354" customWidth="1"/>
    <col min="11534" max="11534" width="5.5703125" style="354" customWidth="1"/>
    <col min="11535" max="11536" width="3.85546875" style="354" customWidth="1"/>
    <col min="11537" max="11537" width="6.5703125" style="354" customWidth="1"/>
    <col min="11538" max="11538" width="3.85546875" style="354" customWidth="1"/>
    <col min="11539" max="11539" width="2.85546875" style="354" customWidth="1"/>
    <col min="11540" max="11540" width="5.5703125" style="354" customWidth="1"/>
    <col min="11541" max="11541" width="3.85546875" style="354" customWidth="1"/>
    <col min="11542" max="11542" width="2.28515625" style="354" customWidth="1"/>
    <col min="11543" max="11543" width="5.28515625" style="354" customWidth="1"/>
    <col min="11544" max="11544" width="5.42578125" style="354" customWidth="1"/>
    <col min="11545" max="11576" width="0" style="354" hidden="1" customWidth="1"/>
    <col min="11577" max="11776" width="9.140625" style="354"/>
    <col min="11777" max="11777" width="11.42578125" style="354" customWidth="1"/>
    <col min="11778" max="11778" width="44.140625" style="354" customWidth="1"/>
    <col min="11779" max="11779" width="6.5703125" style="354" customWidth="1"/>
    <col min="11780" max="11780" width="12" style="354" customWidth="1"/>
    <col min="11781" max="11781" width="7.42578125" style="354" customWidth="1"/>
    <col min="11782" max="11782" width="6.42578125" style="354" customWidth="1"/>
    <col min="11783" max="11783" width="7.42578125" style="354" customWidth="1"/>
    <col min="11784" max="11784" width="9.85546875" style="354" customWidth="1"/>
    <col min="11785" max="11785" width="8.5703125" style="354" customWidth="1"/>
    <col min="11786" max="11786" width="8" style="354" customWidth="1"/>
    <col min="11787" max="11787" width="5.85546875" style="354" customWidth="1"/>
    <col min="11788" max="11788" width="7.85546875" style="354" customWidth="1"/>
    <col min="11789" max="11789" width="8.85546875" style="354" customWidth="1"/>
    <col min="11790" max="11790" width="5.5703125" style="354" customWidth="1"/>
    <col min="11791" max="11792" width="3.85546875" style="354" customWidth="1"/>
    <col min="11793" max="11793" width="6.5703125" style="354" customWidth="1"/>
    <col min="11794" max="11794" width="3.85546875" style="354" customWidth="1"/>
    <col min="11795" max="11795" width="2.85546875" style="354" customWidth="1"/>
    <col min="11796" max="11796" width="5.5703125" style="354" customWidth="1"/>
    <col min="11797" max="11797" width="3.85546875" style="354" customWidth="1"/>
    <col min="11798" max="11798" width="2.28515625" style="354" customWidth="1"/>
    <col min="11799" max="11799" width="5.28515625" style="354" customWidth="1"/>
    <col min="11800" max="11800" width="5.42578125" style="354" customWidth="1"/>
    <col min="11801" max="11832" width="0" style="354" hidden="1" customWidth="1"/>
    <col min="11833" max="12032" width="9.140625" style="354"/>
    <col min="12033" max="12033" width="11.42578125" style="354" customWidth="1"/>
    <col min="12034" max="12034" width="44.140625" style="354" customWidth="1"/>
    <col min="12035" max="12035" width="6.5703125" style="354" customWidth="1"/>
    <col min="12036" max="12036" width="12" style="354" customWidth="1"/>
    <col min="12037" max="12037" width="7.42578125" style="354" customWidth="1"/>
    <col min="12038" max="12038" width="6.42578125" style="354" customWidth="1"/>
    <col min="12039" max="12039" width="7.42578125" style="354" customWidth="1"/>
    <col min="12040" max="12040" width="9.85546875" style="354" customWidth="1"/>
    <col min="12041" max="12041" width="8.5703125" style="354" customWidth="1"/>
    <col min="12042" max="12042" width="8" style="354" customWidth="1"/>
    <col min="12043" max="12043" width="5.85546875" style="354" customWidth="1"/>
    <col min="12044" max="12044" width="7.85546875" style="354" customWidth="1"/>
    <col min="12045" max="12045" width="8.85546875" style="354" customWidth="1"/>
    <col min="12046" max="12046" width="5.5703125" style="354" customWidth="1"/>
    <col min="12047" max="12048" width="3.85546875" style="354" customWidth="1"/>
    <col min="12049" max="12049" width="6.5703125" style="354" customWidth="1"/>
    <col min="12050" max="12050" width="3.85546875" style="354" customWidth="1"/>
    <col min="12051" max="12051" width="2.85546875" style="354" customWidth="1"/>
    <col min="12052" max="12052" width="5.5703125" style="354" customWidth="1"/>
    <col min="12053" max="12053" width="3.85546875" style="354" customWidth="1"/>
    <col min="12054" max="12054" width="2.28515625" style="354" customWidth="1"/>
    <col min="12055" max="12055" width="5.28515625" style="354" customWidth="1"/>
    <col min="12056" max="12056" width="5.42578125" style="354" customWidth="1"/>
    <col min="12057" max="12088" width="0" style="354" hidden="1" customWidth="1"/>
    <col min="12089" max="12288" width="9.140625" style="354"/>
    <col min="12289" max="12289" width="11.42578125" style="354" customWidth="1"/>
    <col min="12290" max="12290" width="44.140625" style="354" customWidth="1"/>
    <col min="12291" max="12291" width="6.5703125" style="354" customWidth="1"/>
    <col min="12292" max="12292" width="12" style="354" customWidth="1"/>
    <col min="12293" max="12293" width="7.42578125" style="354" customWidth="1"/>
    <col min="12294" max="12294" width="6.42578125" style="354" customWidth="1"/>
    <col min="12295" max="12295" width="7.42578125" style="354" customWidth="1"/>
    <col min="12296" max="12296" width="9.85546875" style="354" customWidth="1"/>
    <col min="12297" max="12297" width="8.5703125" style="354" customWidth="1"/>
    <col min="12298" max="12298" width="8" style="354" customWidth="1"/>
    <col min="12299" max="12299" width="5.85546875" style="354" customWidth="1"/>
    <col min="12300" max="12300" width="7.85546875" style="354" customWidth="1"/>
    <col min="12301" max="12301" width="8.85546875" style="354" customWidth="1"/>
    <col min="12302" max="12302" width="5.5703125" style="354" customWidth="1"/>
    <col min="12303" max="12304" width="3.85546875" style="354" customWidth="1"/>
    <col min="12305" max="12305" width="6.5703125" style="354" customWidth="1"/>
    <col min="12306" max="12306" width="3.85546875" style="354" customWidth="1"/>
    <col min="12307" max="12307" width="2.85546875" style="354" customWidth="1"/>
    <col min="12308" max="12308" width="5.5703125" style="354" customWidth="1"/>
    <col min="12309" max="12309" width="3.85546875" style="354" customWidth="1"/>
    <col min="12310" max="12310" width="2.28515625" style="354" customWidth="1"/>
    <col min="12311" max="12311" width="5.28515625" style="354" customWidth="1"/>
    <col min="12312" max="12312" width="5.42578125" style="354" customWidth="1"/>
    <col min="12313" max="12344" width="0" style="354" hidden="1" customWidth="1"/>
    <col min="12345" max="12544" width="9.140625" style="354"/>
    <col min="12545" max="12545" width="11.42578125" style="354" customWidth="1"/>
    <col min="12546" max="12546" width="44.140625" style="354" customWidth="1"/>
    <col min="12547" max="12547" width="6.5703125" style="354" customWidth="1"/>
    <col min="12548" max="12548" width="12" style="354" customWidth="1"/>
    <col min="12549" max="12549" width="7.42578125" style="354" customWidth="1"/>
    <col min="12550" max="12550" width="6.42578125" style="354" customWidth="1"/>
    <col min="12551" max="12551" width="7.42578125" style="354" customWidth="1"/>
    <col min="12552" max="12552" width="9.85546875" style="354" customWidth="1"/>
    <col min="12553" max="12553" width="8.5703125" style="354" customWidth="1"/>
    <col min="12554" max="12554" width="8" style="354" customWidth="1"/>
    <col min="12555" max="12555" width="5.85546875" style="354" customWidth="1"/>
    <col min="12556" max="12556" width="7.85546875" style="354" customWidth="1"/>
    <col min="12557" max="12557" width="8.85546875" style="354" customWidth="1"/>
    <col min="12558" max="12558" width="5.5703125" style="354" customWidth="1"/>
    <col min="12559" max="12560" width="3.85546875" style="354" customWidth="1"/>
    <col min="12561" max="12561" width="6.5703125" style="354" customWidth="1"/>
    <col min="12562" max="12562" width="3.85546875" style="354" customWidth="1"/>
    <col min="12563" max="12563" width="2.85546875" style="354" customWidth="1"/>
    <col min="12564" max="12564" width="5.5703125" style="354" customWidth="1"/>
    <col min="12565" max="12565" width="3.85546875" style="354" customWidth="1"/>
    <col min="12566" max="12566" width="2.28515625" style="354" customWidth="1"/>
    <col min="12567" max="12567" width="5.28515625" style="354" customWidth="1"/>
    <col min="12568" max="12568" width="5.42578125" style="354" customWidth="1"/>
    <col min="12569" max="12600" width="0" style="354" hidden="1" customWidth="1"/>
    <col min="12601" max="12800" width="9.140625" style="354"/>
    <col min="12801" max="12801" width="11.42578125" style="354" customWidth="1"/>
    <col min="12802" max="12802" width="44.140625" style="354" customWidth="1"/>
    <col min="12803" max="12803" width="6.5703125" style="354" customWidth="1"/>
    <col min="12804" max="12804" width="12" style="354" customWidth="1"/>
    <col min="12805" max="12805" width="7.42578125" style="354" customWidth="1"/>
    <col min="12806" max="12806" width="6.42578125" style="354" customWidth="1"/>
    <col min="12807" max="12807" width="7.42578125" style="354" customWidth="1"/>
    <col min="12808" max="12808" width="9.85546875" style="354" customWidth="1"/>
    <col min="12809" max="12809" width="8.5703125" style="354" customWidth="1"/>
    <col min="12810" max="12810" width="8" style="354" customWidth="1"/>
    <col min="12811" max="12811" width="5.85546875" style="354" customWidth="1"/>
    <col min="12812" max="12812" width="7.85546875" style="354" customWidth="1"/>
    <col min="12813" max="12813" width="8.85546875" style="354" customWidth="1"/>
    <col min="12814" max="12814" width="5.5703125" style="354" customWidth="1"/>
    <col min="12815" max="12816" width="3.85546875" style="354" customWidth="1"/>
    <col min="12817" max="12817" width="6.5703125" style="354" customWidth="1"/>
    <col min="12818" max="12818" width="3.85546875" style="354" customWidth="1"/>
    <col min="12819" max="12819" width="2.85546875" style="354" customWidth="1"/>
    <col min="12820" max="12820" width="5.5703125" style="354" customWidth="1"/>
    <col min="12821" max="12821" width="3.85546875" style="354" customWidth="1"/>
    <col min="12822" max="12822" width="2.28515625" style="354" customWidth="1"/>
    <col min="12823" max="12823" width="5.28515625" style="354" customWidth="1"/>
    <col min="12824" max="12824" width="5.42578125" style="354" customWidth="1"/>
    <col min="12825" max="12856" width="0" style="354" hidden="1" customWidth="1"/>
    <col min="12857" max="13056" width="9.140625" style="354"/>
    <col min="13057" max="13057" width="11.42578125" style="354" customWidth="1"/>
    <col min="13058" max="13058" width="44.140625" style="354" customWidth="1"/>
    <col min="13059" max="13059" width="6.5703125" style="354" customWidth="1"/>
    <col min="13060" max="13060" width="12" style="354" customWidth="1"/>
    <col min="13061" max="13061" width="7.42578125" style="354" customWidth="1"/>
    <col min="13062" max="13062" width="6.42578125" style="354" customWidth="1"/>
    <col min="13063" max="13063" width="7.42578125" style="354" customWidth="1"/>
    <col min="13064" max="13064" width="9.85546875" style="354" customWidth="1"/>
    <col min="13065" max="13065" width="8.5703125" style="354" customWidth="1"/>
    <col min="13066" max="13066" width="8" style="354" customWidth="1"/>
    <col min="13067" max="13067" width="5.85546875" style="354" customWidth="1"/>
    <col min="13068" max="13068" width="7.85546875" style="354" customWidth="1"/>
    <col min="13069" max="13069" width="8.85546875" style="354" customWidth="1"/>
    <col min="13070" max="13070" width="5.5703125" style="354" customWidth="1"/>
    <col min="13071" max="13072" width="3.85546875" style="354" customWidth="1"/>
    <col min="13073" max="13073" width="6.5703125" style="354" customWidth="1"/>
    <col min="13074" max="13074" width="3.85546875" style="354" customWidth="1"/>
    <col min="13075" max="13075" width="2.85546875" style="354" customWidth="1"/>
    <col min="13076" max="13076" width="5.5703125" style="354" customWidth="1"/>
    <col min="13077" max="13077" width="3.85546875" style="354" customWidth="1"/>
    <col min="13078" max="13078" width="2.28515625" style="354" customWidth="1"/>
    <col min="13079" max="13079" width="5.28515625" style="354" customWidth="1"/>
    <col min="13080" max="13080" width="5.42578125" style="354" customWidth="1"/>
    <col min="13081" max="13112" width="0" style="354" hidden="1" customWidth="1"/>
    <col min="13113" max="13312" width="9.140625" style="354"/>
    <col min="13313" max="13313" width="11.42578125" style="354" customWidth="1"/>
    <col min="13314" max="13314" width="44.140625" style="354" customWidth="1"/>
    <col min="13315" max="13315" width="6.5703125" style="354" customWidth="1"/>
    <col min="13316" max="13316" width="12" style="354" customWidth="1"/>
    <col min="13317" max="13317" width="7.42578125" style="354" customWidth="1"/>
    <col min="13318" max="13318" width="6.42578125" style="354" customWidth="1"/>
    <col min="13319" max="13319" width="7.42578125" style="354" customWidth="1"/>
    <col min="13320" max="13320" width="9.85546875" style="354" customWidth="1"/>
    <col min="13321" max="13321" width="8.5703125" style="354" customWidth="1"/>
    <col min="13322" max="13322" width="8" style="354" customWidth="1"/>
    <col min="13323" max="13323" width="5.85546875" style="354" customWidth="1"/>
    <col min="13324" max="13324" width="7.85546875" style="354" customWidth="1"/>
    <col min="13325" max="13325" width="8.85546875" style="354" customWidth="1"/>
    <col min="13326" max="13326" width="5.5703125" style="354" customWidth="1"/>
    <col min="13327" max="13328" width="3.85546875" style="354" customWidth="1"/>
    <col min="13329" max="13329" width="6.5703125" style="354" customWidth="1"/>
    <col min="13330" max="13330" width="3.85546875" style="354" customWidth="1"/>
    <col min="13331" max="13331" width="2.85546875" style="354" customWidth="1"/>
    <col min="13332" max="13332" width="5.5703125" style="354" customWidth="1"/>
    <col min="13333" max="13333" width="3.85546875" style="354" customWidth="1"/>
    <col min="13334" max="13334" width="2.28515625" style="354" customWidth="1"/>
    <col min="13335" max="13335" width="5.28515625" style="354" customWidth="1"/>
    <col min="13336" max="13336" width="5.42578125" style="354" customWidth="1"/>
    <col min="13337" max="13368" width="0" style="354" hidden="1" customWidth="1"/>
    <col min="13369" max="13568" width="9.140625" style="354"/>
    <col min="13569" max="13569" width="11.42578125" style="354" customWidth="1"/>
    <col min="13570" max="13570" width="44.140625" style="354" customWidth="1"/>
    <col min="13571" max="13571" width="6.5703125" style="354" customWidth="1"/>
    <col min="13572" max="13572" width="12" style="354" customWidth="1"/>
    <col min="13573" max="13573" width="7.42578125" style="354" customWidth="1"/>
    <col min="13574" max="13574" width="6.42578125" style="354" customWidth="1"/>
    <col min="13575" max="13575" width="7.42578125" style="354" customWidth="1"/>
    <col min="13576" max="13576" width="9.85546875" style="354" customWidth="1"/>
    <col min="13577" max="13577" width="8.5703125" style="354" customWidth="1"/>
    <col min="13578" max="13578" width="8" style="354" customWidth="1"/>
    <col min="13579" max="13579" width="5.85546875" style="354" customWidth="1"/>
    <col min="13580" max="13580" width="7.85546875" style="354" customWidth="1"/>
    <col min="13581" max="13581" width="8.85546875" style="354" customWidth="1"/>
    <col min="13582" max="13582" width="5.5703125" style="354" customWidth="1"/>
    <col min="13583" max="13584" width="3.85546875" style="354" customWidth="1"/>
    <col min="13585" max="13585" width="6.5703125" style="354" customWidth="1"/>
    <col min="13586" max="13586" width="3.85546875" style="354" customWidth="1"/>
    <col min="13587" max="13587" width="2.85546875" style="354" customWidth="1"/>
    <col min="13588" max="13588" width="5.5703125" style="354" customWidth="1"/>
    <col min="13589" max="13589" width="3.85546875" style="354" customWidth="1"/>
    <col min="13590" max="13590" width="2.28515625" style="354" customWidth="1"/>
    <col min="13591" max="13591" width="5.28515625" style="354" customWidth="1"/>
    <col min="13592" max="13592" width="5.42578125" style="354" customWidth="1"/>
    <col min="13593" max="13624" width="0" style="354" hidden="1" customWidth="1"/>
    <col min="13625" max="13824" width="9.140625" style="354"/>
    <col min="13825" max="13825" width="11.42578125" style="354" customWidth="1"/>
    <col min="13826" max="13826" width="44.140625" style="354" customWidth="1"/>
    <col min="13827" max="13827" width="6.5703125" style="354" customWidth="1"/>
    <col min="13828" max="13828" width="12" style="354" customWidth="1"/>
    <col min="13829" max="13829" width="7.42578125" style="354" customWidth="1"/>
    <col min="13830" max="13830" width="6.42578125" style="354" customWidth="1"/>
    <col min="13831" max="13831" width="7.42578125" style="354" customWidth="1"/>
    <col min="13832" max="13832" width="9.85546875" style="354" customWidth="1"/>
    <col min="13833" max="13833" width="8.5703125" style="354" customWidth="1"/>
    <col min="13834" max="13834" width="8" style="354" customWidth="1"/>
    <col min="13835" max="13835" width="5.85546875" style="354" customWidth="1"/>
    <col min="13836" max="13836" width="7.85546875" style="354" customWidth="1"/>
    <col min="13837" max="13837" width="8.85546875" style="354" customWidth="1"/>
    <col min="13838" max="13838" width="5.5703125" style="354" customWidth="1"/>
    <col min="13839" max="13840" width="3.85546875" style="354" customWidth="1"/>
    <col min="13841" max="13841" width="6.5703125" style="354" customWidth="1"/>
    <col min="13842" max="13842" width="3.85546875" style="354" customWidth="1"/>
    <col min="13843" max="13843" width="2.85546875" style="354" customWidth="1"/>
    <col min="13844" max="13844" width="5.5703125" style="354" customWidth="1"/>
    <col min="13845" max="13845" width="3.85546875" style="354" customWidth="1"/>
    <col min="13846" max="13846" width="2.28515625" style="354" customWidth="1"/>
    <col min="13847" max="13847" width="5.28515625" style="354" customWidth="1"/>
    <col min="13848" max="13848" width="5.42578125" style="354" customWidth="1"/>
    <col min="13849" max="13880" width="0" style="354" hidden="1" customWidth="1"/>
    <col min="13881" max="14080" width="9.140625" style="354"/>
    <col min="14081" max="14081" width="11.42578125" style="354" customWidth="1"/>
    <col min="14082" max="14082" width="44.140625" style="354" customWidth="1"/>
    <col min="14083" max="14083" width="6.5703125" style="354" customWidth="1"/>
    <col min="14084" max="14084" width="12" style="354" customWidth="1"/>
    <col min="14085" max="14085" width="7.42578125" style="354" customWidth="1"/>
    <col min="14086" max="14086" width="6.42578125" style="354" customWidth="1"/>
    <col min="14087" max="14087" width="7.42578125" style="354" customWidth="1"/>
    <col min="14088" max="14088" width="9.85546875" style="354" customWidth="1"/>
    <col min="14089" max="14089" width="8.5703125" style="354" customWidth="1"/>
    <col min="14090" max="14090" width="8" style="354" customWidth="1"/>
    <col min="14091" max="14091" width="5.85546875" style="354" customWidth="1"/>
    <col min="14092" max="14092" width="7.85546875" style="354" customWidth="1"/>
    <col min="14093" max="14093" width="8.85546875" style="354" customWidth="1"/>
    <col min="14094" max="14094" width="5.5703125" style="354" customWidth="1"/>
    <col min="14095" max="14096" width="3.85546875" style="354" customWidth="1"/>
    <col min="14097" max="14097" width="6.5703125" style="354" customWidth="1"/>
    <col min="14098" max="14098" width="3.85546875" style="354" customWidth="1"/>
    <col min="14099" max="14099" width="2.85546875" style="354" customWidth="1"/>
    <col min="14100" max="14100" width="5.5703125" style="354" customWidth="1"/>
    <col min="14101" max="14101" width="3.85546875" style="354" customWidth="1"/>
    <col min="14102" max="14102" width="2.28515625" style="354" customWidth="1"/>
    <col min="14103" max="14103" width="5.28515625" style="354" customWidth="1"/>
    <col min="14104" max="14104" width="5.42578125" style="354" customWidth="1"/>
    <col min="14105" max="14136" width="0" style="354" hidden="1" customWidth="1"/>
    <col min="14137" max="14336" width="9.140625" style="354"/>
    <col min="14337" max="14337" width="11.42578125" style="354" customWidth="1"/>
    <col min="14338" max="14338" width="44.140625" style="354" customWidth="1"/>
    <col min="14339" max="14339" width="6.5703125" style="354" customWidth="1"/>
    <col min="14340" max="14340" width="12" style="354" customWidth="1"/>
    <col min="14341" max="14341" width="7.42578125" style="354" customWidth="1"/>
    <col min="14342" max="14342" width="6.42578125" style="354" customWidth="1"/>
    <col min="14343" max="14343" width="7.42578125" style="354" customWidth="1"/>
    <col min="14344" max="14344" width="9.85546875" style="354" customWidth="1"/>
    <col min="14345" max="14345" width="8.5703125" style="354" customWidth="1"/>
    <col min="14346" max="14346" width="8" style="354" customWidth="1"/>
    <col min="14347" max="14347" width="5.85546875" style="354" customWidth="1"/>
    <col min="14348" max="14348" width="7.85546875" style="354" customWidth="1"/>
    <col min="14349" max="14349" width="8.85546875" style="354" customWidth="1"/>
    <col min="14350" max="14350" width="5.5703125" style="354" customWidth="1"/>
    <col min="14351" max="14352" width="3.85546875" style="354" customWidth="1"/>
    <col min="14353" max="14353" width="6.5703125" style="354" customWidth="1"/>
    <col min="14354" max="14354" width="3.85546875" style="354" customWidth="1"/>
    <col min="14355" max="14355" width="2.85546875" style="354" customWidth="1"/>
    <col min="14356" max="14356" width="5.5703125" style="354" customWidth="1"/>
    <col min="14357" max="14357" width="3.85546875" style="354" customWidth="1"/>
    <col min="14358" max="14358" width="2.28515625" style="354" customWidth="1"/>
    <col min="14359" max="14359" width="5.28515625" style="354" customWidth="1"/>
    <col min="14360" max="14360" width="5.42578125" style="354" customWidth="1"/>
    <col min="14361" max="14392" width="0" style="354" hidden="1" customWidth="1"/>
    <col min="14393" max="14592" width="9.140625" style="354"/>
    <col min="14593" max="14593" width="11.42578125" style="354" customWidth="1"/>
    <col min="14594" max="14594" width="44.140625" style="354" customWidth="1"/>
    <col min="14595" max="14595" width="6.5703125" style="354" customWidth="1"/>
    <col min="14596" max="14596" width="12" style="354" customWidth="1"/>
    <col min="14597" max="14597" width="7.42578125" style="354" customWidth="1"/>
    <col min="14598" max="14598" width="6.42578125" style="354" customWidth="1"/>
    <col min="14599" max="14599" width="7.42578125" style="354" customWidth="1"/>
    <col min="14600" max="14600" width="9.85546875" style="354" customWidth="1"/>
    <col min="14601" max="14601" width="8.5703125" style="354" customWidth="1"/>
    <col min="14602" max="14602" width="8" style="354" customWidth="1"/>
    <col min="14603" max="14603" width="5.85546875" style="354" customWidth="1"/>
    <col min="14604" max="14604" width="7.85546875" style="354" customWidth="1"/>
    <col min="14605" max="14605" width="8.85546875" style="354" customWidth="1"/>
    <col min="14606" max="14606" width="5.5703125" style="354" customWidth="1"/>
    <col min="14607" max="14608" width="3.85546875" style="354" customWidth="1"/>
    <col min="14609" max="14609" width="6.5703125" style="354" customWidth="1"/>
    <col min="14610" max="14610" width="3.85546875" style="354" customWidth="1"/>
    <col min="14611" max="14611" width="2.85546875" style="354" customWidth="1"/>
    <col min="14612" max="14612" width="5.5703125" style="354" customWidth="1"/>
    <col min="14613" max="14613" width="3.85546875" style="354" customWidth="1"/>
    <col min="14614" max="14614" width="2.28515625" style="354" customWidth="1"/>
    <col min="14615" max="14615" width="5.28515625" style="354" customWidth="1"/>
    <col min="14616" max="14616" width="5.42578125" style="354" customWidth="1"/>
    <col min="14617" max="14648" width="0" style="354" hidden="1" customWidth="1"/>
    <col min="14649" max="14848" width="9.140625" style="354"/>
    <col min="14849" max="14849" width="11.42578125" style="354" customWidth="1"/>
    <col min="14850" max="14850" width="44.140625" style="354" customWidth="1"/>
    <col min="14851" max="14851" width="6.5703125" style="354" customWidth="1"/>
    <col min="14852" max="14852" width="12" style="354" customWidth="1"/>
    <col min="14853" max="14853" width="7.42578125" style="354" customWidth="1"/>
    <col min="14854" max="14854" width="6.42578125" style="354" customWidth="1"/>
    <col min="14855" max="14855" width="7.42578125" style="354" customWidth="1"/>
    <col min="14856" max="14856" width="9.85546875" style="354" customWidth="1"/>
    <col min="14857" max="14857" width="8.5703125" style="354" customWidth="1"/>
    <col min="14858" max="14858" width="8" style="354" customWidth="1"/>
    <col min="14859" max="14859" width="5.85546875" style="354" customWidth="1"/>
    <col min="14860" max="14860" width="7.85546875" style="354" customWidth="1"/>
    <col min="14861" max="14861" width="8.85546875" style="354" customWidth="1"/>
    <col min="14862" max="14862" width="5.5703125" style="354" customWidth="1"/>
    <col min="14863" max="14864" width="3.85546875" style="354" customWidth="1"/>
    <col min="14865" max="14865" width="6.5703125" style="354" customWidth="1"/>
    <col min="14866" max="14866" width="3.85546875" style="354" customWidth="1"/>
    <col min="14867" max="14867" width="2.85546875" style="354" customWidth="1"/>
    <col min="14868" max="14868" width="5.5703125" style="354" customWidth="1"/>
    <col min="14869" max="14869" width="3.85546875" style="354" customWidth="1"/>
    <col min="14870" max="14870" width="2.28515625" style="354" customWidth="1"/>
    <col min="14871" max="14871" width="5.28515625" style="354" customWidth="1"/>
    <col min="14872" max="14872" width="5.42578125" style="354" customWidth="1"/>
    <col min="14873" max="14904" width="0" style="354" hidden="1" customWidth="1"/>
    <col min="14905" max="15104" width="9.140625" style="354"/>
    <col min="15105" max="15105" width="11.42578125" style="354" customWidth="1"/>
    <col min="15106" max="15106" width="44.140625" style="354" customWidth="1"/>
    <col min="15107" max="15107" width="6.5703125" style="354" customWidth="1"/>
    <col min="15108" max="15108" width="12" style="354" customWidth="1"/>
    <col min="15109" max="15109" width="7.42578125" style="354" customWidth="1"/>
    <col min="15110" max="15110" width="6.42578125" style="354" customWidth="1"/>
    <col min="15111" max="15111" width="7.42578125" style="354" customWidth="1"/>
    <col min="15112" max="15112" width="9.85546875" style="354" customWidth="1"/>
    <col min="15113" max="15113" width="8.5703125" style="354" customWidth="1"/>
    <col min="15114" max="15114" width="8" style="354" customWidth="1"/>
    <col min="15115" max="15115" width="5.85546875" style="354" customWidth="1"/>
    <col min="15116" max="15116" width="7.85546875" style="354" customWidth="1"/>
    <col min="15117" max="15117" width="8.85546875" style="354" customWidth="1"/>
    <col min="15118" max="15118" width="5.5703125" style="354" customWidth="1"/>
    <col min="15119" max="15120" width="3.85546875" style="354" customWidth="1"/>
    <col min="15121" max="15121" width="6.5703125" style="354" customWidth="1"/>
    <col min="15122" max="15122" width="3.85546875" style="354" customWidth="1"/>
    <col min="15123" max="15123" width="2.85546875" style="354" customWidth="1"/>
    <col min="15124" max="15124" width="5.5703125" style="354" customWidth="1"/>
    <col min="15125" max="15125" width="3.85546875" style="354" customWidth="1"/>
    <col min="15126" max="15126" width="2.28515625" style="354" customWidth="1"/>
    <col min="15127" max="15127" width="5.28515625" style="354" customWidth="1"/>
    <col min="15128" max="15128" width="5.42578125" style="354" customWidth="1"/>
    <col min="15129" max="15160" width="0" style="354" hidden="1" customWidth="1"/>
    <col min="15161" max="15360" width="9.140625" style="354"/>
    <col min="15361" max="15361" width="11.42578125" style="354" customWidth="1"/>
    <col min="15362" max="15362" width="44.140625" style="354" customWidth="1"/>
    <col min="15363" max="15363" width="6.5703125" style="354" customWidth="1"/>
    <col min="15364" max="15364" width="12" style="354" customWidth="1"/>
    <col min="15365" max="15365" width="7.42578125" style="354" customWidth="1"/>
    <col min="15366" max="15366" width="6.42578125" style="354" customWidth="1"/>
    <col min="15367" max="15367" width="7.42578125" style="354" customWidth="1"/>
    <col min="15368" max="15368" width="9.85546875" style="354" customWidth="1"/>
    <col min="15369" max="15369" width="8.5703125" style="354" customWidth="1"/>
    <col min="15370" max="15370" width="8" style="354" customWidth="1"/>
    <col min="15371" max="15371" width="5.85546875" style="354" customWidth="1"/>
    <col min="15372" max="15372" width="7.85546875" style="354" customWidth="1"/>
    <col min="15373" max="15373" width="8.85546875" style="354" customWidth="1"/>
    <col min="15374" max="15374" width="5.5703125" style="354" customWidth="1"/>
    <col min="15375" max="15376" width="3.85546875" style="354" customWidth="1"/>
    <col min="15377" max="15377" width="6.5703125" style="354" customWidth="1"/>
    <col min="15378" max="15378" width="3.85546875" style="354" customWidth="1"/>
    <col min="15379" max="15379" width="2.85546875" style="354" customWidth="1"/>
    <col min="15380" max="15380" width="5.5703125" style="354" customWidth="1"/>
    <col min="15381" max="15381" width="3.85546875" style="354" customWidth="1"/>
    <col min="15382" max="15382" width="2.28515625" style="354" customWidth="1"/>
    <col min="15383" max="15383" width="5.28515625" style="354" customWidth="1"/>
    <col min="15384" max="15384" width="5.42578125" style="354" customWidth="1"/>
    <col min="15385" max="15416" width="0" style="354" hidden="1" customWidth="1"/>
    <col min="15417" max="15616" width="9.140625" style="354"/>
    <col min="15617" max="15617" width="11.42578125" style="354" customWidth="1"/>
    <col min="15618" max="15618" width="44.140625" style="354" customWidth="1"/>
    <col min="15619" max="15619" width="6.5703125" style="354" customWidth="1"/>
    <col min="15620" max="15620" width="12" style="354" customWidth="1"/>
    <col min="15621" max="15621" width="7.42578125" style="354" customWidth="1"/>
    <col min="15622" max="15622" width="6.42578125" style="354" customWidth="1"/>
    <col min="15623" max="15623" width="7.42578125" style="354" customWidth="1"/>
    <col min="15624" max="15624" width="9.85546875" style="354" customWidth="1"/>
    <col min="15625" max="15625" width="8.5703125" style="354" customWidth="1"/>
    <col min="15626" max="15626" width="8" style="354" customWidth="1"/>
    <col min="15627" max="15627" width="5.85546875" style="354" customWidth="1"/>
    <col min="15628" max="15628" width="7.85546875" style="354" customWidth="1"/>
    <col min="15629" max="15629" width="8.85546875" style="354" customWidth="1"/>
    <col min="15630" max="15630" width="5.5703125" style="354" customWidth="1"/>
    <col min="15631" max="15632" width="3.85546875" style="354" customWidth="1"/>
    <col min="15633" max="15633" width="6.5703125" style="354" customWidth="1"/>
    <col min="15634" max="15634" width="3.85546875" style="354" customWidth="1"/>
    <col min="15635" max="15635" width="2.85546875" style="354" customWidth="1"/>
    <col min="15636" max="15636" width="5.5703125" style="354" customWidth="1"/>
    <col min="15637" max="15637" width="3.85546875" style="354" customWidth="1"/>
    <col min="15638" max="15638" width="2.28515625" style="354" customWidth="1"/>
    <col min="15639" max="15639" width="5.28515625" style="354" customWidth="1"/>
    <col min="15640" max="15640" width="5.42578125" style="354" customWidth="1"/>
    <col min="15641" max="15672" width="0" style="354" hidden="1" customWidth="1"/>
    <col min="15673" max="15872" width="9.140625" style="354"/>
    <col min="15873" max="15873" width="11.42578125" style="354" customWidth="1"/>
    <col min="15874" max="15874" width="44.140625" style="354" customWidth="1"/>
    <col min="15875" max="15875" width="6.5703125" style="354" customWidth="1"/>
    <col min="15876" max="15876" width="12" style="354" customWidth="1"/>
    <col min="15877" max="15877" width="7.42578125" style="354" customWidth="1"/>
    <col min="15878" max="15878" width="6.42578125" style="354" customWidth="1"/>
    <col min="15879" max="15879" width="7.42578125" style="354" customWidth="1"/>
    <col min="15880" max="15880" width="9.85546875" style="354" customWidth="1"/>
    <col min="15881" max="15881" width="8.5703125" style="354" customWidth="1"/>
    <col min="15882" max="15882" width="8" style="354" customWidth="1"/>
    <col min="15883" max="15883" width="5.85546875" style="354" customWidth="1"/>
    <col min="15884" max="15884" width="7.85546875" style="354" customWidth="1"/>
    <col min="15885" max="15885" width="8.85546875" style="354" customWidth="1"/>
    <col min="15886" max="15886" width="5.5703125" style="354" customWidth="1"/>
    <col min="15887" max="15888" width="3.85546875" style="354" customWidth="1"/>
    <col min="15889" max="15889" width="6.5703125" style="354" customWidth="1"/>
    <col min="15890" max="15890" width="3.85546875" style="354" customWidth="1"/>
    <col min="15891" max="15891" width="2.85546875" style="354" customWidth="1"/>
    <col min="15892" max="15892" width="5.5703125" style="354" customWidth="1"/>
    <col min="15893" max="15893" width="3.85546875" style="354" customWidth="1"/>
    <col min="15894" max="15894" width="2.28515625" style="354" customWidth="1"/>
    <col min="15895" max="15895" width="5.28515625" style="354" customWidth="1"/>
    <col min="15896" max="15896" width="5.42578125" style="354" customWidth="1"/>
    <col min="15897" max="15928" width="0" style="354" hidden="1" customWidth="1"/>
    <col min="15929" max="16128" width="9.140625" style="354"/>
    <col min="16129" max="16129" width="11.42578125" style="354" customWidth="1"/>
    <col min="16130" max="16130" width="44.140625" style="354" customWidth="1"/>
    <col min="16131" max="16131" width="6.5703125" style="354" customWidth="1"/>
    <col min="16132" max="16132" width="12" style="354" customWidth="1"/>
    <col min="16133" max="16133" width="7.42578125" style="354" customWidth="1"/>
    <col min="16134" max="16134" width="6.42578125" style="354" customWidth="1"/>
    <col min="16135" max="16135" width="7.42578125" style="354" customWidth="1"/>
    <col min="16136" max="16136" width="9.85546875" style="354" customWidth="1"/>
    <col min="16137" max="16137" width="8.5703125" style="354" customWidth="1"/>
    <col min="16138" max="16138" width="8" style="354" customWidth="1"/>
    <col min="16139" max="16139" width="5.85546875" style="354" customWidth="1"/>
    <col min="16140" max="16140" width="7.85546875" style="354" customWidth="1"/>
    <col min="16141" max="16141" width="8.85546875" style="354" customWidth="1"/>
    <col min="16142" max="16142" width="5.5703125" style="354" customWidth="1"/>
    <col min="16143" max="16144" width="3.85546875" style="354" customWidth="1"/>
    <col min="16145" max="16145" width="6.5703125" style="354" customWidth="1"/>
    <col min="16146" max="16146" width="3.85546875" style="354" customWidth="1"/>
    <col min="16147" max="16147" width="2.85546875" style="354" customWidth="1"/>
    <col min="16148" max="16148" width="5.5703125" style="354" customWidth="1"/>
    <col min="16149" max="16149" width="3.85546875" style="354" customWidth="1"/>
    <col min="16150" max="16150" width="2.28515625" style="354" customWidth="1"/>
    <col min="16151" max="16151" width="5.28515625" style="354" customWidth="1"/>
    <col min="16152" max="16152" width="5.42578125" style="354" customWidth="1"/>
    <col min="16153" max="16184" width="0" style="354" hidden="1" customWidth="1"/>
    <col min="16185" max="16384" width="9.140625" style="354"/>
  </cols>
  <sheetData>
    <row r="1" spans="1:59" s="170" customFormat="1" ht="18.75" customHeight="1" thickBot="1" x14ac:dyDescent="0.3">
      <c r="A1" s="167" t="s">
        <v>60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9"/>
      <c r="AP1" s="171"/>
      <c r="AQ1" s="171"/>
      <c r="AR1" s="171"/>
      <c r="AS1" s="171"/>
      <c r="AT1" s="171"/>
      <c r="AU1" s="171"/>
      <c r="AV1" s="171"/>
    </row>
    <row r="2" spans="1:59" s="170" customFormat="1" ht="15.75" customHeight="1" x14ac:dyDescent="0.25">
      <c r="A2" s="172" t="s">
        <v>61</v>
      </c>
      <c r="B2" s="173" t="s">
        <v>62</v>
      </c>
      <c r="C2" s="174" t="s">
        <v>63</v>
      </c>
      <c r="D2" s="175"/>
      <c r="E2" s="175"/>
      <c r="F2" s="176"/>
      <c r="G2" s="177" t="s">
        <v>64</v>
      </c>
      <c r="H2" s="178" t="s">
        <v>65</v>
      </c>
      <c r="I2" s="179"/>
      <c r="J2" s="179"/>
      <c r="K2" s="179"/>
      <c r="L2" s="179"/>
      <c r="M2" s="180"/>
      <c r="N2" s="181" t="s">
        <v>66</v>
      </c>
      <c r="O2" s="182"/>
      <c r="P2" s="182"/>
      <c r="Q2" s="182"/>
      <c r="R2" s="182"/>
      <c r="S2" s="182"/>
      <c r="T2" s="182"/>
      <c r="U2" s="182"/>
      <c r="V2" s="182"/>
      <c r="W2" s="182"/>
      <c r="X2" s="183"/>
      <c r="AP2" s="171"/>
      <c r="AQ2" s="171"/>
      <c r="AR2" s="171"/>
      <c r="AS2" s="171"/>
      <c r="AT2" s="171"/>
      <c r="AU2" s="171"/>
      <c r="AV2" s="171"/>
    </row>
    <row r="3" spans="1:59" s="170" customFormat="1" ht="16.5" customHeight="1" thickBot="1" x14ac:dyDescent="0.3">
      <c r="A3" s="184"/>
      <c r="B3" s="185"/>
      <c r="C3" s="186" t="s">
        <v>67</v>
      </c>
      <c r="D3" s="187" t="s">
        <v>68</v>
      </c>
      <c r="E3" s="188" t="s">
        <v>69</v>
      </c>
      <c r="F3" s="189"/>
      <c r="G3" s="190"/>
      <c r="H3" s="191" t="s">
        <v>70</v>
      </c>
      <c r="I3" s="192" t="s">
        <v>71</v>
      </c>
      <c r="J3" s="193"/>
      <c r="K3" s="193"/>
      <c r="L3" s="194"/>
      <c r="M3" s="195" t="s">
        <v>72</v>
      </c>
      <c r="N3" s="196"/>
      <c r="O3" s="197"/>
      <c r="P3" s="197"/>
      <c r="Q3" s="197"/>
      <c r="R3" s="197"/>
      <c r="S3" s="197"/>
      <c r="T3" s="197"/>
      <c r="U3" s="197"/>
      <c r="V3" s="197"/>
      <c r="W3" s="197"/>
      <c r="X3" s="198"/>
      <c r="AP3" s="171"/>
      <c r="AQ3" s="171"/>
      <c r="AR3" s="171"/>
      <c r="AS3" s="171"/>
      <c r="AT3" s="171"/>
      <c r="AU3" s="171"/>
      <c r="AV3" s="171"/>
    </row>
    <row r="4" spans="1:59" s="170" customFormat="1" ht="15.75" customHeight="1" thickBot="1" x14ac:dyDescent="0.3">
      <c r="A4" s="184"/>
      <c r="B4" s="185"/>
      <c r="C4" s="186"/>
      <c r="D4" s="187"/>
      <c r="E4" s="187" t="s">
        <v>73</v>
      </c>
      <c r="F4" s="199" t="s">
        <v>74</v>
      </c>
      <c r="G4" s="190"/>
      <c r="H4" s="200"/>
      <c r="I4" s="201" t="s">
        <v>59</v>
      </c>
      <c r="J4" s="201" t="s">
        <v>75</v>
      </c>
      <c r="K4" s="201" t="s">
        <v>76</v>
      </c>
      <c r="L4" s="201" t="s">
        <v>77</v>
      </c>
      <c r="M4" s="202"/>
      <c r="N4" s="203" t="s">
        <v>78</v>
      </c>
      <c r="O4" s="204"/>
      <c r="P4" s="205"/>
      <c r="Q4" s="203" t="s">
        <v>79</v>
      </c>
      <c r="R4" s="204"/>
      <c r="S4" s="205"/>
      <c r="T4" s="203" t="s">
        <v>80</v>
      </c>
      <c r="U4" s="204"/>
      <c r="V4" s="205"/>
      <c r="W4" s="203" t="s">
        <v>81</v>
      </c>
      <c r="X4" s="205"/>
      <c r="AP4" s="171"/>
      <c r="AQ4" s="171"/>
      <c r="AR4" s="171"/>
      <c r="AS4" s="171"/>
      <c r="AT4" s="171"/>
      <c r="AU4" s="171"/>
      <c r="AV4" s="171"/>
    </row>
    <row r="5" spans="1:59" s="170" customFormat="1" ht="16.5" thickBot="1" x14ac:dyDescent="0.3">
      <c r="A5" s="184"/>
      <c r="B5" s="185"/>
      <c r="C5" s="186"/>
      <c r="D5" s="187"/>
      <c r="E5" s="187"/>
      <c r="F5" s="199"/>
      <c r="G5" s="190"/>
      <c r="H5" s="200"/>
      <c r="I5" s="206"/>
      <c r="J5" s="206"/>
      <c r="K5" s="206"/>
      <c r="L5" s="206"/>
      <c r="M5" s="202"/>
      <c r="N5" s="207">
        <v>1</v>
      </c>
      <c r="O5" s="208">
        <v>2</v>
      </c>
      <c r="P5" s="208"/>
      <c r="Q5" s="207">
        <v>3</v>
      </c>
      <c r="R5" s="209">
        <v>4</v>
      </c>
      <c r="S5" s="210"/>
      <c r="T5" s="211">
        <v>5</v>
      </c>
      <c r="U5" s="208">
        <v>6</v>
      </c>
      <c r="V5" s="210"/>
      <c r="W5" s="207">
        <v>7</v>
      </c>
      <c r="X5" s="212">
        <v>8</v>
      </c>
      <c r="AP5" s="171"/>
      <c r="AQ5" s="171"/>
      <c r="AR5" s="171"/>
      <c r="AS5" s="171"/>
      <c r="AT5" s="171"/>
      <c r="AU5" s="171"/>
      <c r="AV5" s="171"/>
    </row>
    <row r="6" spans="1:59" s="170" customFormat="1" ht="16.5" thickBot="1" x14ac:dyDescent="0.3">
      <c r="A6" s="184"/>
      <c r="B6" s="185"/>
      <c r="C6" s="186"/>
      <c r="D6" s="187"/>
      <c r="E6" s="187"/>
      <c r="F6" s="199"/>
      <c r="G6" s="190"/>
      <c r="H6" s="200"/>
      <c r="I6" s="206"/>
      <c r="J6" s="206"/>
      <c r="K6" s="206"/>
      <c r="L6" s="206"/>
      <c r="M6" s="213"/>
      <c r="N6" s="214" t="s">
        <v>82</v>
      </c>
      <c r="O6" s="215"/>
      <c r="P6" s="216"/>
      <c r="Q6" s="216"/>
      <c r="R6" s="216"/>
      <c r="S6" s="216"/>
      <c r="T6" s="216"/>
      <c r="U6" s="216"/>
      <c r="V6" s="216"/>
      <c r="W6" s="216"/>
      <c r="X6" s="217"/>
      <c r="AP6" s="171" t="s">
        <v>83</v>
      </c>
      <c r="AQ6" s="171" t="s">
        <v>84</v>
      </c>
      <c r="AR6" s="171" t="s">
        <v>85</v>
      </c>
      <c r="AS6" s="171" t="s">
        <v>86</v>
      </c>
      <c r="AT6" s="171" t="s">
        <v>87</v>
      </c>
      <c r="AU6" s="171" t="s">
        <v>88</v>
      </c>
      <c r="AV6" s="171" t="s">
        <v>89</v>
      </c>
      <c r="AW6" s="170" t="s">
        <v>90</v>
      </c>
    </row>
    <row r="7" spans="1:59" s="170" customFormat="1" ht="16.5" thickBot="1" x14ac:dyDescent="0.3">
      <c r="A7" s="218"/>
      <c r="B7" s="219"/>
      <c r="C7" s="220"/>
      <c r="D7" s="221"/>
      <c r="E7" s="221"/>
      <c r="F7" s="222"/>
      <c r="G7" s="223"/>
      <c r="H7" s="224"/>
      <c r="I7" s="225"/>
      <c r="J7" s="225"/>
      <c r="K7" s="225"/>
      <c r="L7" s="225"/>
      <c r="M7" s="226"/>
      <c r="N7" s="207">
        <v>15</v>
      </c>
      <c r="O7" s="208">
        <v>18</v>
      </c>
      <c r="P7" s="210"/>
      <c r="Q7" s="207">
        <v>15</v>
      </c>
      <c r="R7" s="209">
        <v>18</v>
      </c>
      <c r="S7" s="210"/>
      <c r="T7" s="207">
        <v>15</v>
      </c>
      <c r="U7" s="208">
        <v>18</v>
      </c>
      <c r="V7" s="210"/>
      <c r="W7" s="207">
        <v>15</v>
      </c>
      <c r="X7" s="212">
        <v>13</v>
      </c>
      <c r="AP7" s="171"/>
      <c r="AQ7" s="171"/>
      <c r="AR7" s="171"/>
      <c r="AS7" s="171"/>
      <c r="AT7" s="171"/>
      <c r="AU7" s="171"/>
      <c r="AV7" s="171"/>
    </row>
    <row r="8" spans="1:59" s="170" customFormat="1" ht="16.5" thickBot="1" x14ac:dyDescent="0.3">
      <c r="A8" s="227">
        <v>1</v>
      </c>
      <c r="B8" s="228">
        <v>2</v>
      </c>
      <c r="C8" s="229">
        <v>3</v>
      </c>
      <c r="D8" s="227">
        <v>4</v>
      </c>
      <c r="E8" s="227">
        <v>5</v>
      </c>
      <c r="F8" s="227">
        <v>6</v>
      </c>
      <c r="G8" s="227">
        <v>7</v>
      </c>
      <c r="H8" s="227">
        <v>8</v>
      </c>
      <c r="I8" s="227">
        <v>9</v>
      </c>
      <c r="J8" s="227">
        <v>10</v>
      </c>
      <c r="K8" s="227">
        <v>11</v>
      </c>
      <c r="L8" s="227">
        <v>12</v>
      </c>
      <c r="M8" s="230">
        <v>13</v>
      </c>
      <c r="N8" s="207">
        <v>14</v>
      </c>
      <c r="O8" s="231">
        <v>15</v>
      </c>
      <c r="P8" s="232"/>
      <c r="Q8" s="233">
        <v>16</v>
      </c>
      <c r="R8" s="231">
        <v>17</v>
      </c>
      <c r="S8" s="210"/>
      <c r="T8" s="207">
        <v>18</v>
      </c>
      <c r="U8" s="231">
        <v>18</v>
      </c>
      <c r="V8" s="232"/>
      <c r="W8" s="233">
        <v>19</v>
      </c>
      <c r="X8" s="228">
        <v>20</v>
      </c>
      <c r="Y8" s="234">
        <v>25</v>
      </c>
      <c r="Z8" s="235">
        <v>26</v>
      </c>
      <c r="AP8" s="171"/>
      <c r="AQ8" s="171"/>
      <c r="AR8" s="171"/>
      <c r="AS8" s="171"/>
      <c r="AT8" s="171"/>
      <c r="AU8" s="171"/>
      <c r="AV8" s="171"/>
    </row>
    <row r="9" spans="1:59" s="170" customFormat="1" ht="16.5" thickBot="1" x14ac:dyDescent="0.3">
      <c r="A9" s="236" t="s">
        <v>91</v>
      </c>
      <c r="B9" s="237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9"/>
      <c r="AP9" s="171"/>
      <c r="AQ9" s="171"/>
      <c r="AR9" s="171"/>
      <c r="AS9" s="171"/>
      <c r="AT9" s="171"/>
      <c r="AU9" s="171"/>
      <c r="AV9" s="171"/>
    </row>
    <row r="10" spans="1:59" s="170" customFormat="1" ht="16.5" thickBot="1" x14ac:dyDescent="0.3">
      <c r="A10" s="240" t="s">
        <v>92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2"/>
      <c r="AP10" s="171"/>
      <c r="AQ10" s="171"/>
      <c r="AR10" s="171"/>
      <c r="AS10" s="171"/>
      <c r="AT10" s="171"/>
      <c r="AU10" s="171"/>
      <c r="AV10" s="171"/>
    </row>
    <row r="11" spans="1:59" s="170" customFormat="1" x14ac:dyDescent="0.25">
      <c r="A11" s="243" t="s">
        <v>93</v>
      </c>
      <c r="B11" s="244" t="s">
        <v>94</v>
      </c>
      <c r="C11" s="245"/>
      <c r="D11" s="246"/>
      <c r="E11" s="247"/>
      <c r="F11" s="248"/>
      <c r="G11" s="249">
        <v>6</v>
      </c>
      <c r="H11" s="250">
        <v>180</v>
      </c>
      <c r="I11" s="251"/>
      <c r="J11" s="252"/>
      <c r="K11" s="252"/>
      <c r="L11" s="252"/>
      <c r="M11" s="253"/>
      <c r="N11" s="254"/>
      <c r="O11" s="255"/>
      <c r="P11" s="256"/>
      <c r="Q11" s="257"/>
      <c r="R11" s="258"/>
      <c r="S11" s="256"/>
      <c r="T11" s="257"/>
      <c r="U11" s="255"/>
      <c r="V11" s="256"/>
      <c r="W11" s="257"/>
      <c r="X11" s="259"/>
      <c r="AN11" s="170" t="s">
        <v>78</v>
      </c>
      <c r="AO11" s="170">
        <f>AP28+AQ28</f>
        <v>38</v>
      </c>
      <c r="AP11" s="171" t="b">
        <f t="shared" ref="AP11:AQ22" si="0">ISBLANK(N11)</f>
        <v>1</v>
      </c>
      <c r="AQ11" s="171" t="b">
        <f t="shared" si="0"/>
        <v>1</v>
      </c>
      <c r="AR11" s="171" t="b">
        <f t="shared" ref="AR11:AS22" si="1">ISBLANK(Q11)</f>
        <v>1</v>
      </c>
      <c r="AS11" s="171" t="b">
        <f t="shared" si="1"/>
        <v>1</v>
      </c>
      <c r="AT11" s="171" t="b">
        <f t="shared" ref="AT11:AU22" si="2">ISBLANK(T11)</f>
        <v>1</v>
      </c>
      <c r="AU11" s="171" t="b">
        <f t="shared" si="2"/>
        <v>1</v>
      </c>
      <c r="AV11" s="171" t="b">
        <f t="shared" ref="AV11:AW22" si="3">ISBLANK(W11)</f>
        <v>1</v>
      </c>
      <c r="AW11" s="171" t="b">
        <f t="shared" si="3"/>
        <v>1</v>
      </c>
    </row>
    <row r="12" spans="1:59" s="170" customFormat="1" x14ac:dyDescent="0.25">
      <c r="A12" s="260" t="s">
        <v>95</v>
      </c>
      <c r="B12" s="261" t="s">
        <v>94</v>
      </c>
      <c r="C12" s="262"/>
      <c r="D12" s="263">
        <v>1</v>
      </c>
      <c r="E12" s="264"/>
      <c r="F12" s="265"/>
      <c r="G12" s="266">
        <v>2</v>
      </c>
      <c r="H12" s="267">
        <f>G12*30</f>
        <v>60</v>
      </c>
      <c r="I12" s="268">
        <v>4</v>
      </c>
      <c r="J12" s="269"/>
      <c r="K12" s="269"/>
      <c r="L12" s="269" t="s">
        <v>96</v>
      </c>
      <c r="M12" s="270">
        <f>H12-I12</f>
        <v>56</v>
      </c>
      <c r="N12" s="271" t="s">
        <v>96</v>
      </c>
      <c r="O12" s="272"/>
      <c r="P12" s="273"/>
      <c r="Q12" s="274"/>
      <c r="R12" s="275"/>
      <c r="S12" s="273"/>
      <c r="T12" s="274"/>
      <c r="U12" s="272"/>
      <c r="V12" s="273"/>
      <c r="W12" s="274"/>
      <c r="X12" s="276"/>
      <c r="AN12" s="170" t="s">
        <v>79</v>
      </c>
      <c r="AO12" s="170">
        <f>AR28+AS28</f>
        <v>5</v>
      </c>
      <c r="AP12" s="171" t="b">
        <f t="shared" si="0"/>
        <v>0</v>
      </c>
      <c r="AQ12" s="171" t="b">
        <f t="shared" si="0"/>
        <v>1</v>
      </c>
      <c r="AR12" s="171" t="b">
        <f t="shared" si="1"/>
        <v>1</v>
      </c>
      <c r="AS12" s="171" t="b">
        <f t="shared" si="1"/>
        <v>1</v>
      </c>
      <c r="AT12" s="171" t="b">
        <f t="shared" si="2"/>
        <v>1</v>
      </c>
      <c r="AU12" s="171" t="b">
        <f t="shared" si="2"/>
        <v>1</v>
      </c>
      <c r="AV12" s="171" t="b">
        <f t="shared" si="3"/>
        <v>1</v>
      </c>
      <c r="AW12" s="171" t="b">
        <f t="shared" si="3"/>
        <v>1</v>
      </c>
    </row>
    <row r="13" spans="1:59" s="170" customFormat="1" x14ac:dyDescent="0.25">
      <c r="A13" s="260" t="s">
        <v>97</v>
      </c>
      <c r="B13" s="261" t="s">
        <v>94</v>
      </c>
      <c r="C13" s="262"/>
      <c r="D13" s="263">
        <v>2</v>
      </c>
      <c r="E13" s="264"/>
      <c r="F13" s="265"/>
      <c r="G13" s="266">
        <v>2</v>
      </c>
      <c r="H13" s="267">
        <f>G13*30</f>
        <v>60</v>
      </c>
      <c r="I13" s="268">
        <v>4</v>
      </c>
      <c r="J13" s="269"/>
      <c r="K13" s="269"/>
      <c r="L13" s="269" t="s">
        <v>96</v>
      </c>
      <c r="M13" s="270">
        <f t="shared" ref="M13:M27" si="4">H13-I13</f>
        <v>56</v>
      </c>
      <c r="N13" s="271"/>
      <c r="O13" s="272" t="s">
        <v>96</v>
      </c>
      <c r="P13" s="273"/>
      <c r="Q13" s="274"/>
      <c r="R13" s="275"/>
      <c r="S13" s="273"/>
      <c r="T13" s="274"/>
      <c r="U13" s="272"/>
      <c r="V13" s="273"/>
      <c r="W13" s="274"/>
      <c r="X13" s="276"/>
      <c r="AN13" s="170" t="s">
        <v>80</v>
      </c>
      <c r="AP13" s="171" t="b">
        <f t="shared" si="0"/>
        <v>1</v>
      </c>
      <c r="AQ13" s="171" t="b">
        <f t="shared" si="0"/>
        <v>0</v>
      </c>
      <c r="AR13" s="171" t="b">
        <f t="shared" si="1"/>
        <v>1</v>
      </c>
      <c r="AS13" s="171" t="b">
        <f t="shared" si="1"/>
        <v>1</v>
      </c>
      <c r="AT13" s="171" t="b">
        <f t="shared" si="2"/>
        <v>1</v>
      </c>
      <c r="AU13" s="171" t="b">
        <f t="shared" si="2"/>
        <v>1</v>
      </c>
      <c r="AV13" s="171" t="b">
        <f t="shared" si="3"/>
        <v>1</v>
      </c>
      <c r="AW13" s="171" t="b">
        <f t="shared" si="3"/>
        <v>1</v>
      </c>
    </row>
    <row r="14" spans="1:59" s="170" customFormat="1" x14ac:dyDescent="0.25">
      <c r="A14" s="260" t="s">
        <v>98</v>
      </c>
      <c r="B14" s="261" t="s">
        <v>94</v>
      </c>
      <c r="C14" s="262"/>
      <c r="D14" s="263">
        <v>8</v>
      </c>
      <c r="E14" s="277"/>
      <c r="F14" s="265"/>
      <c r="G14" s="266">
        <v>2</v>
      </c>
      <c r="H14" s="267">
        <f>G14*30</f>
        <v>60</v>
      </c>
      <c r="I14" s="268">
        <v>4</v>
      </c>
      <c r="J14" s="269"/>
      <c r="K14" s="269"/>
      <c r="L14" s="269" t="s">
        <v>96</v>
      </c>
      <c r="M14" s="270">
        <f t="shared" si="4"/>
        <v>56</v>
      </c>
      <c r="N14" s="271"/>
      <c r="O14" s="272"/>
      <c r="P14" s="273"/>
      <c r="Q14" s="274"/>
      <c r="R14" s="275"/>
      <c r="S14" s="273"/>
      <c r="T14" s="274"/>
      <c r="U14" s="272"/>
      <c r="V14" s="273"/>
      <c r="W14" s="278"/>
      <c r="X14" s="279" t="s">
        <v>96</v>
      </c>
      <c r="AN14" s="170" t="s">
        <v>81</v>
      </c>
      <c r="AO14" s="170">
        <f>AV28</f>
        <v>3</v>
      </c>
      <c r="AP14" s="171" t="b">
        <f t="shared" si="0"/>
        <v>1</v>
      </c>
      <c r="AQ14" s="171" t="b">
        <f t="shared" si="0"/>
        <v>1</v>
      </c>
      <c r="AR14" s="171" t="b">
        <f t="shared" si="1"/>
        <v>1</v>
      </c>
      <c r="AS14" s="171" t="b">
        <f t="shared" si="1"/>
        <v>1</v>
      </c>
      <c r="AT14" s="171" t="b">
        <f t="shared" si="2"/>
        <v>1</v>
      </c>
      <c r="AU14" s="171" t="b">
        <f t="shared" si="2"/>
        <v>1</v>
      </c>
      <c r="AV14" s="171" t="b">
        <f t="shared" si="3"/>
        <v>1</v>
      </c>
      <c r="AW14" s="171" t="b">
        <f t="shared" si="3"/>
        <v>0</v>
      </c>
    </row>
    <row r="15" spans="1:59" s="170" customFormat="1" ht="31.5" x14ac:dyDescent="0.25">
      <c r="A15" s="280" t="s">
        <v>99</v>
      </c>
      <c r="B15" s="281" t="s">
        <v>100</v>
      </c>
      <c r="C15" s="262"/>
      <c r="D15" s="282" t="s">
        <v>101</v>
      </c>
      <c r="E15" s="277"/>
      <c r="F15" s="283"/>
      <c r="G15" s="284">
        <v>3</v>
      </c>
      <c r="H15" s="285">
        <f t="shared" ref="H15:H22" si="5">G15*30</f>
        <v>90</v>
      </c>
      <c r="I15" s="268">
        <v>4</v>
      </c>
      <c r="J15" s="282" t="s">
        <v>96</v>
      </c>
      <c r="K15" s="282"/>
      <c r="L15" s="282"/>
      <c r="M15" s="270">
        <f t="shared" si="4"/>
        <v>86</v>
      </c>
      <c r="N15" s="271" t="s">
        <v>96</v>
      </c>
      <c r="O15" s="272"/>
      <c r="P15" s="273"/>
      <c r="Q15" s="274"/>
      <c r="R15" s="275"/>
      <c r="S15" s="273"/>
      <c r="T15" s="274"/>
      <c r="U15" s="272"/>
      <c r="V15" s="273"/>
      <c r="W15" s="274"/>
      <c r="X15" s="279"/>
      <c r="AP15" s="171" t="b">
        <f t="shared" si="0"/>
        <v>0</v>
      </c>
      <c r="AQ15" s="171" t="b">
        <f t="shared" si="0"/>
        <v>1</v>
      </c>
      <c r="AR15" s="171" t="b">
        <f t="shared" si="1"/>
        <v>1</v>
      </c>
      <c r="AS15" s="171" t="b">
        <f t="shared" si="1"/>
        <v>1</v>
      </c>
      <c r="AT15" s="171" t="b">
        <f t="shared" si="2"/>
        <v>1</v>
      </c>
      <c r="AU15" s="171" t="b">
        <f t="shared" si="2"/>
        <v>1</v>
      </c>
      <c r="AV15" s="171" t="b">
        <f t="shared" si="3"/>
        <v>1</v>
      </c>
      <c r="AW15" s="171" t="b">
        <f t="shared" si="3"/>
        <v>1</v>
      </c>
      <c r="BG15" s="286"/>
    </row>
    <row r="16" spans="1:59" s="170" customFormat="1" ht="24" customHeight="1" x14ac:dyDescent="0.25">
      <c r="A16" s="280" t="s">
        <v>102</v>
      </c>
      <c r="B16" s="281" t="s">
        <v>103</v>
      </c>
      <c r="C16" s="262">
        <v>1</v>
      </c>
      <c r="D16" s="282"/>
      <c r="E16" s="277"/>
      <c r="F16" s="283"/>
      <c r="G16" s="284">
        <v>5</v>
      </c>
      <c r="H16" s="285">
        <f t="shared" si="5"/>
        <v>150</v>
      </c>
      <c r="I16" s="268">
        <v>8</v>
      </c>
      <c r="J16" s="282" t="s">
        <v>104</v>
      </c>
      <c r="K16" s="282"/>
      <c r="L16" s="282"/>
      <c r="M16" s="270">
        <f t="shared" si="4"/>
        <v>142</v>
      </c>
      <c r="N16" s="271" t="s">
        <v>104</v>
      </c>
      <c r="O16" s="272"/>
      <c r="P16" s="273"/>
      <c r="Q16" s="274"/>
      <c r="R16" s="275"/>
      <c r="S16" s="273"/>
      <c r="T16" s="274"/>
      <c r="U16" s="272"/>
      <c r="V16" s="273"/>
      <c r="W16" s="274"/>
      <c r="X16" s="279"/>
      <c r="AP16" s="171" t="b">
        <f t="shared" si="0"/>
        <v>0</v>
      </c>
      <c r="AQ16" s="171" t="b">
        <f t="shared" si="0"/>
        <v>1</v>
      </c>
      <c r="AR16" s="171" t="b">
        <f t="shared" si="1"/>
        <v>1</v>
      </c>
      <c r="AS16" s="171" t="b">
        <f t="shared" si="1"/>
        <v>1</v>
      </c>
      <c r="AT16" s="171" t="b">
        <f t="shared" si="2"/>
        <v>1</v>
      </c>
      <c r="AU16" s="171" t="b">
        <f t="shared" si="2"/>
        <v>1</v>
      </c>
      <c r="AV16" s="171" t="b">
        <f t="shared" si="3"/>
        <v>1</v>
      </c>
      <c r="AW16" s="171" t="b">
        <f t="shared" si="3"/>
        <v>1</v>
      </c>
      <c r="BG16" s="287"/>
    </row>
    <row r="17" spans="1:63" s="170" customFormat="1" ht="31.5" x14ac:dyDescent="0.25">
      <c r="A17" s="280" t="s">
        <v>105</v>
      </c>
      <c r="B17" s="281" t="s">
        <v>106</v>
      </c>
      <c r="C17" s="262"/>
      <c r="D17" s="288">
        <v>2</v>
      </c>
      <c r="E17" s="289"/>
      <c r="F17" s="290"/>
      <c r="G17" s="284">
        <v>3</v>
      </c>
      <c r="H17" s="285">
        <f t="shared" si="5"/>
        <v>90</v>
      </c>
      <c r="I17" s="268">
        <v>4</v>
      </c>
      <c r="J17" s="282"/>
      <c r="K17" s="282"/>
      <c r="L17" s="282" t="s">
        <v>96</v>
      </c>
      <c r="M17" s="270">
        <f t="shared" si="4"/>
        <v>86</v>
      </c>
      <c r="N17" s="271"/>
      <c r="O17" s="272" t="s">
        <v>96</v>
      </c>
      <c r="P17" s="273"/>
      <c r="Q17" s="274"/>
      <c r="R17" s="275"/>
      <c r="S17" s="273"/>
      <c r="T17" s="274"/>
      <c r="U17" s="272"/>
      <c r="V17" s="273"/>
      <c r="W17" s="274"/>
      <c r="X17" s="276"/>
      <c r="AP17" s="171" t="b">
        <f t="shared" si="0"/>
        <v>1</v>
      </c>
      <c r="AQ17" s="171" t="b">
        <f t="shared" si="0"/>
        <v>0</v>
      </c>
      <c r="AR17" s="171" t="b">
        <f t="shared" si="1"/>
        <v>1</v>
      </c>
      <c r="AS17" s="171" t="b">
        <f t="shared" si="1"/>
        <v>1</v>
      </c>
      <c r="AT17" s="171" t="b">
        <f t="shared" si="2"/>
        <v>1</v>
      </c>
      <c r="AU17" s="171" t="b">
        <f t="shared" si="2"/>
        <v>1</v>
      </c>
      <c r="AV17" s="171" t="b">
        <f t="shared" si="3"/>
        <v>1</v>
      </c>
      <c r="AW17" s="171" t="b">
        <f t="shared" si="3"/>
        <v>1</v>
      </c>
      <c r="BG17" s="287"/>
    </row>
    <row r="18" spans="1:63" s="291" customFormat="1" ht="15.75" customHeight="1" x14ac:dyDescent="0.25">
      <c r="A18" s="280" t="s">
        <v>107</v>
      </c>
      <c r="B18" s="281" t="s">
        <v>108</v>
      </c>
      <c r="C18" s="262">
        <v>2</v>
      </c>
      <c r="D18" s="288"/>
      <c r="E18" s="289"/>
      <c r="F18" s="290"/>
      <c r="G18" s="284">
        <v>5</v>
      </c>
      <c r="H18" s="285">
        <f t="shared" si="5"/>
        <v>150</v>
      </c>
      <c r="I18" s="268">
        <v>4</v>
      </c>
      <c r="J18" s="282" t="s">
        <v>96</v>
      </c>
      <c r="K18" s="282"/>
      <c r="L18" s="282"/>
      <c r="M18" s="270">
        <f t="shared" si="4"/>
        <v>146</v>
      </c>
      <c r="N18" s="271"/>
      <c r="O18" s="272" t="s">
        <v>96</v>
      </c>
      <c r="P18" s="273"/>
      <c r="Q18" s="274"/>
      <c r="R18" s="275"/>
      <c r="S18" s="273"/>
      <c r="T18" s="274"/>
      <c r="U18" s="272"/>
      <c r="V18" s="273"/>
      <c r="W18" s="274"/>
      <c r="X18" s="276"/>
      <c r="AP18" s="171" t="b">
        <f t="shared" si="0"/>
        <v>1</v>
      </c>
      <c r="AQ18" s="171" t="b">
        <f t="shared" si="0"/>
        <v>0</v>
      </c>
      <c r="AR18" s="171" t="b">
        <f t="shared" si="1"/>
        <v>1</v>
      </c>
      <c r="AS18" s="171" t="b">
        <f t="shared" si="1"/>
        <v>1</v>
      </c>
      <c r="AT18" s="171" t="b">
        <f t="shared" si="2"/>
        <v>1</v>
      </c>
      <c r="AU18" s="171" t="b">
        <f t="shared" si="2"/>
        <v>1</v>
      </c>
      <c r="AV18" s="171" t="b">
        <f t="shared" si="3"/>
        <v>1</v>
      </c>
      <c r="AW18" s="171" t="b">
        <f t="shared" si="3"/>
        <v>1</v>
      </c>
      <c r="BG18" s="286"/>
    </row>
    <row r="19" spans="1:63" s="170" customFormat="1" x14ac:dyDescent="0.25">
      <c r="A19" s="280" t="s">
        <v>109</v>
      </c>
      <c r="B19" s="281" t="s">
        <v>110</v>
      </c>
      <c r="C19" s="262">
        <v>1</v>
      </c>
      <c r="D19" s="288"/>
      <c r="E19" s="289"/>
      <c r="F19" s="290"/>
      <c r="G19" s="284">
        <v>6</v>
      </c>
      <c r="H19" s="285">
        <f t="shared" si="5"/>
        <v>180</v>
      </c>
      <c r="I19" s="268">
        <v>4</v>
      </c>
      <c r="J19" s="282" t="s">
        <v>96</v>
      </c>
      <c r="K19" s="282"/>
      <c r="L19" s="282"/>
      <c r="M19" s="270">
        <f t="shared" si="4"/>
        <v>176</v>
      </c>
      <c r="N19" s="271" t="s">
        <v>96</v>
      </c>
      <c r="O19" s="272"/>
      <c r="P19" s="273"/>
      <c r="Q19" s="274"/>
      <c r="R19" s="275"/>
      <c r="S19" s="273"/>
      <c r="T19" s="274"/>
      <c r="U19" s="272"/>
      <c r="V19" s="273"/>
      <c r="W19" s="274"/>
      <c r="X19" s="276"/>
      <c r="AP19" s="171" t="b">
        <f t="shared" si="0"/>
        <v>0</v>
      </c>
      <c r="AQ19" s="171" t="b">
        <f t="shared" si="0"/>
        <v>1</v>
      </c>
      <c r="AR19" s="171" t="b">
        <f t="shared" si="1"/>
        <v>1</v>
      </c>
      <c r="AS19" s="171" t="b">
        <f t="shared" si="1"/>
        <v>1</v>
      </c>
      <c r="AT19" s="171" t="b">
        <f t="shared" si="2"/>
        <v>1</v>
      </c>
      <c r="AU19" s="171" t="b">
        <f t="shared" si="2"/>
        <v>1</v>
      </c>
      <c r="AV19" s="171" t="b">
        <f t="shared" si="3"/>
        <v>1</v>
      </c>
      <c r="AW19" s="171" t="b">
        <f t="shared" si="3"/>
        <v>1</v>
      </c>
      <c r="BG19" s="286"/>
    </row>
    <row r="20" spans="1:63" s="170" customFormat="1" x14ac:dyDescent="0.25">
      <c r="A20" s="280" t="s">
        <v>111</v>
      </c>
      <c r="B20" s="292" t="s">
        <v>112</v>
      </c>
      <c r="C20" s="293"/>
      <c r="D20" s="288">
        <v>1</v>
      </c>
      <c r="E20" s="288"/>
      <c r="F20" s="294"/>
      <c r="G20" s="295">
        <v>6</v>
      </c>
      <c r="H20" s="285">
        <f t="shared" si="5"/>
        <v>180</v>
      </c>
      <c r="I20" s="268">
        <v>8</v>
      </c>
      <c r="J20" s="282" t="s">
        <v>96</v>
      </c>
      <c r="K20" s="282"/>
      <c r="L20" s="282" t="s">
        <v>96</v>
      </c>
      <c r="M20" s="270">
        <f t="shared" si="4"/>
        <v>172</v>
      </c>
      <c r="N20" s="271" t="s">
        <v>104</v>
      </c>
      <c r="O20" s="272"/>
      <c r="P20" s="273"/>
      <c r="Q20" s="274"/>
      <c r="R20" s="275"/>
      <c r="S20" s="273"/>
      <c r="T20" s="274"/>
      <c r="U20" s="272"/>
      <c r="V20" s="273"/>
      <c r="W20" s="274"/>
      <c r="X20" s="276"/>
      <c r="AP20" s="171" t="b">
        <f t="shared" si="0"/>
        <v>0</v>
      </c>
      <c r="AQ20" s="171" t="b">
        <f t="shared" si="0"/>
        <v>1</v>
      </c>
      <c r="AR20" s="171" t="b">
        <f t="shared" si="1"/>
        <v>1</v>
      </c>
      <c r="AS20" s="171" t="b">
        <f t="shared" si="1"/>
        <v>1</v>
      </c>
      <c r="AT20" s="171" t="b">
        <f t="shared" si="2"/>
        <v>1</v>
      </c>
      <c r="AU20" s="171" t="b">
        <f t="shared" si="2"/>
        <v>1</v>
      </c>
      <c r="AV20" s="171" t="b">
        <f t="shared" si="3"/>
        <v>1</v>
      </c>
      <c r="AW20" s="171" t="b">
        <f t="shared" si="3"/>
        <v>1</v>
      </c>
      <c r="BG20" s="287"/>
    </row>
    <row r="21" spans="1:63" s="170" customFormat="1" x14ac:dyDescent="0.25">
      <c r="A21" s="280" t="s">
        <v>113</v>
      </c>
      <c r="B21" s="292" t="s">
        <v>114</v>
      </c>
      <c r="C21" s="293">
        <v>1</v>
      </c>
      <c r="D21" s="288"/>
      <c r="E21" s="288"/>
      <c r="F21" s="294"/>
      <c r="G21" s="295">
        <v>3</v>
      </c>
      <c r="H21" s="285">
        <f t="shared" si="5"/>
        <v>90</v>
      </c>
      <c r="I21" s="268">
        <v>16</v>
      </c>
      <c r="J21" s="296" t="s">
        <v>104</v>
      </c>
      <c r="K21" s="296" t="s">
        <v>115</v>
      </c>
      <c r="L21" s="282"/>
      <c r="M21" s="270">
        <f t="shared" si="4"/>
        <v>74</v>
      </c>
      <c r="N21" s="271" t="s">
        <v>116</v>
      </c>
      <c r="O21" s="272"/>
      <c r="P21" s="273"/>
      <c r="Q21" s="274"/>
      <c r="R21" s="275"/>
      <c r="S21" s="273"/>
      <c r="T21" s="274"/>
      <c r="U21" s="272"/>
      <c r="V21" s="273"/>
      <c r="W21" s="274"/>
      <c r="X21" s="276"/>
      <c r="AP21" s="171" t="b">
        <f t="shared" si="0"/>
        <v>0</v>
      </c>
      <c r="AQ21" s="171" t="b">
        <f t="shared" si="0"/>
        <v>1</v>
      </c>
      <c r="AR21" s="171" t="b">
        <f t="shared" si="1"/>
        <v>1</v>
      </c>
      <c r="AS21" s="171" t="b">
        <f t="shared" si="1"/>
        <v>1</v>
      </c>
      <c r="AT21" s="171" t="b">
        <f t="shared" si="2"/>
        <v>1</v>
      </c>
      <c r="AU21" s="171" t="b">
        <f t="shared" si="2"/>
        <v>1</v>
      </c>
      <c r="AV21" s="171" t="b">
        <f t="shared" si="3"/>
        <v>1</v>
      </c>
      <c r="AW21" s="171" t="b">
        <f t="shared" si="3"/>
        <v>1</v>
      </c>
      <c r="BG21" s="287"/>
    </row>
    <row r="22" spans="1:63" s="170" customFormat="1" x14ac:dyDescent="0.25">
      <c r="A22" s="280" t="s">
        <v>117</v>
      </c>
      <c r="B22" s="297" t="s">
        <v>118</v>
      </c>
      <c r="C22" s="298"/>
      <c r="D22" s="299">
        <v>3</v>
      </c>
      <c r="E22" s="299"/>
      <c r="F22" s="300"/>
      <c r="G22" s="295">
        <v>5</v>
      </c>
      <c r="H22" s="301">
        <f t="shared" si="5"/>
        <v>150</v>
      </c>
      <c r="I22" s="268">
        <v>8</v>
      </c>
      <c r="J22" s="302" t="s">
        <v>96</v>
      </c>
      <c r="K22" s="302"/>
      <c r="L22" s="302" t="s">
        <v>96</v>
      </c>
      <c r="M22" s="270">
        <f t="shared" si="4"/>
        <v>142</v>
      </c>
      <c r="N22" s="303"/>
      <c r="O22" s="304"/>
      <c r="P22" s="305"/>
      <c r="Q22" s="306" t="s">
        <v>104</v>
      </c>
      <c r="R22" s="275"/>
      <c r="S22" s="273"/>
      <c r="T22" s="306"/>
      <c r="U22" s="304"/>
      <c r="V22" s="305"/>
      <c r="W22" s="306"/>
      <c r="X22" s="307"/>
      <c r="AP22" s="171" t="b">
        <f t="shared" si="0"/>
        <v>1</v>
      </c>
      <c r="AQ22" s="171" t="b">
        <f t="shared" si="0"/>
        <v>1</v>
      </c>
      <c r="AR22" s="171" t="b">
        <f t="shared" si="1"/>
        <v>0</v>
      </c>
      <c r="AS22" s="171" t="b">
        <f t="shared" si="1"/>
        <v>1</v>
      </c>
      <c r="AT22" s="171" t="b">
        <f t="shared" si="2"/>
        <v>1</v>
      </c>
      <c r="AU22" s="171" t="b">
        <f t="shared" si="2"/>
        <v>1</v>
      </c>
      <c r="AV22" s="171" t="b">
        <f t="shared" si="3"/>
        <v>1</v>
      </c>
      <c r="AW22" s="171" t="b">
        <f t="shared" si="3"/>
        <v>1</v>
      </c>
      <c r="BG22" s="286"/>
    </row>
    <row r="23" spans="1:63" s="170" customFormat="1" x14ac:dyDescent="0.25">
      <c r="A23" s="280" t="s">
        <v>119</v>
      </c>
      <c r="B23" s="297" t="s">
        <v>120</v>
      </c>
      <c r="C23" s="298"/>
      <c r="D23" s="299">
        <v>3</v>
      </c>
      <c r="E23" s="299"/>
      <c r="F23" s="300"/>
      <c r="G23" s="308">
        <v>4</v>
      </c>
      <c r="H23" s="301">
        <v>120</v>
      </c>
      <c r="I23" s="268">
        <v>4</v>
      </c>
      <c r="J23" s="302" t="s">
        <v>96</v>
      </c>
      <c r="K23" s="302"/>
      <c r="L23" s="302"/>
      <c r="M23" s="270">
        <f t="shared" si="4"/>
        <v>116</v>
      </c>
      <c r="N23" s="303"/>
      <c r="O23" s="304"/>
      <c r="P23" s="305"/>
      <c r="Q23" s="306" t="s">
        <v>96</v>
      </c>
      <c r="R23" s="275"/>
      <c r="S23" s="273"/>
      <c r="T23" s="306"/>
      <c r="U23" s="304"/>
      <c r="V23" s="305"/>
      <c r="W23" s="306"/>
      <c r="X23" s="307"/>
      <c r="AP23" s="171"/>
      <c r="AQ23" s="171"/>
      <c r="AR23" s="171"/>
      <c r="AS23" s="171"/>
      <c r="AT23" s="171"/>
      <c r="AU23" s="171"/>
      <c r="AV23" s="171"/>
      <c r="AW23" s="171"/>
      <c r="BG23" s="286"/>
    </row>
    <row r="24" spans="1:63" s="170" customFormat="1" ht="31.5" x14ac:dyDescent="0.25">
      <c r="A24" s="280" t="s">
        <v>121</v>
      </c>
      <c r="B24" s="297" t="s">
        <v>122</v>
      </c>
      <c r="C24" s="298"/>
      <c r="D24" s="299">
        <v>3</v>
      </c>
      <c r="E24" s="299"/>
      <c r="F24" s="300"/>
      <c r="G24" s="308">
        <v>3</v>
      </c>
      <c r="H24" s="301">
        <f>G24*30</f>
        <v>90</v>
      </c>
      <c r="I24" s="268">
        <v>8</v>
      </c>
      <c r="J24" s="302" t="s">
        <v>96</v>
      </c>
      <c r="K24" s="302"/>
      <c r="L24" s="302" t="s">
        <v>123</v>
      </c>
      <c r="M24" s="270">
        <f t="shared" si="4"/>
        <v>82</v>
      </c>
      <c r="N24" s="303"/>
      <c r="O24" s="304"/>
      <c r="P24" s="305"/>
      <c r="Q24" s="306"/>
      <c r="R24" s="275"/>
      <c r="S24" s="273"/>
      <c r="T24" s="306"/>
      <c r="U24" s="304"/>
      <c r="V24" s="305"/>
      <c r="W24" s="306" t="s">
        <v>115</v>
      </c>
      <c r="X24" s="307"/>
      <c r="AP24" s="171" t="b">
        <f>ISBLANK(N24)</f>
        <v>1</v>
      </c>
      <c r="AQ24" s="171" t="b">
        <f>ISBLANK(O24)</f>
        <v>1</v>
      </c>
      <c r="AR24" s="171" t="b">
        <f>ISBLANK(Q24)</f>
        <v>1</v>
      </c>
      <c r="AS24" s="171" t="b">
        <f>ISBLANK(R24)</f>
        <v>1</v>
      </c>
      <c r="AT24" s="171" t="b">
        <f>ISBLANK(T24)</f>
        <v>1</v>
      </c>
      <c r="AU24" s="171" t="b">
        <f>ISBLANK(U24)</f>
        <v>1</v>
      </c>
      <c r="AV24" s="171" t="b">
        <f>ISBLANK(W24)</f>
        <v>0</v>
      </c>
      <c r="AW24" s="171" t="b">
        <f>ISBLANK(X24)</f>
        <v>1</v>
      </c>
      <c r="BG24" s="286"/>
    </row>
    <row r="25" spans="1:63" s="170" customFormat="1" x14ac:dyDescent="0.25">
      <c r="A25" s="280" t="s">
        <v>124</v>
      </c>
      <c r="B25" s="297" t="s">
        <v>125</v>
      </c>
      <c r="C25" s="298"/>
      <c r="D25" s="299" t="s">
        <v>126</v>
      </c>
      <c r="E25" s="299"/>
      <c r="F25" s="300"/>
      <c r="G25" s="295">
        <v>5</v>
      </c>
      <c r="H25" s="301">
        <v>150</v>
      </c>
      <c r="I25" s="268"/>
      <c r="J25" s="302"/>
      <c r="K25" s="302"/>
      <c r="L25" s="302"/>
      <c r="M25" s="270"/>
      <c r="N25" s="303"/>
      <c r="O25" s="304"/>
      <c r="P25" s="305"/>
      <c r="Q25" s="306"/>
      <c r="R25" s="275"/>
      <c r="S25" s="273"/>
      <c r="T25" s="306"/>
      <c r="U25" s="304"/>
      <c r="V25" s="305"/>
      <c r="W25" s="306"/>
      <c r="X25" s="307"/>
      <c r="AP25" s="171"/>
      <c r="AQ25" s="171"/>
      <c r="AR25" s="171"/>
      <c r="AS25" s="171"/>
      <c r="AT25" s="171"/>
      <c r="AU25" s="171"/>
      <c r="AV25" s="171"/>
      <c r="AW25" s="171"/>
      <c r="BG25" s="287"/>
    </row>
    <row r="26" spans="1:63" s="170" customFormat="1" x14ac:dyDescent="0.25">
      <c r="A26" s="280" t="s">
        <v>127</v>
      </c>
      <c r="B26" s="297" t="s">
        <v>128</v>
      </c>
      <c r="C26" s="298"/>
      <c r="D26" s="299">
        <v>1</v>
      </c>
      <c r="E26" s="299"/>
      <c r="F26" s="300"/>
      <c r="G26" s="295">
        <v>4</v>
      </c>
      <c r="H26" s="301">
        <v>60</v>
      </c>
      <c r="I26" s="268">
        <v>4</v>
      </c>
      <c r="J26" s="302" t="s">
        <v>96</v>
      </c>
      <c r="K26" s="302"/>
      <c r="L26" s="302"/>
      <c r="M26" s="270">
        <f t="shared" si="4"/>
        <v>56</v>
      </c>
      <c r="N26" s="303" t="s">
        <v>96</v>
      </c>
      <c r="O26" s="309"/>
      <c r="P26" s="310"/>
      <c r="Q26" s="306"/>
      <c r="R26" s="309"/>
      <c r="S26" s="310"/>
      <c r="T26" s="306"/>
      <c r="U26" s="309"/>
      <c r="V26" s="310"/>
      <c r="W26" s="306"/>
      <c r="X26" s="307"/>
      <c r="AP26" s="171"/>
      <c r="AQ26" s="171"/>
      <c r="AR26" s="171"/>
      <c r="AS26" s="171"/>
      <c r="AT26" s="171"/>
      <c r="AU26" s="171"/>
      <c r="AV26" s="171"/>
      <c r="AW26" s="171"/>
      <c r="BG26" s="287"/>
    </row>
    <row r="27" spans="1:63" s="170" customFormat="1" ht="16.5" thickBot="1" x14ac:dyDescent="0.3">
      <c r="A27" s="280" t="s">
        <v>129</v>
      </c>
      <c r="B27" s="311" t="s">
        <v>130</v>
      </c>
      <c r="C27" s="312"/>
      <c r="D27" s="313">
        <v>1</v>
      </c>
      <c r="E27" s="313"/>
      <c r="F27" s="314"/>
      <c r="G27" s="315">
        <v>3</v>
      </c>
      <c r="H27" s="316">
        <f>G27*30</f>
        <v>90</v>
      </c>
      <c r="I27" s="268">
        <v>4</v>
      </c>
      <c r="J27" s="317" t="s">
        <v>96</v>
      </c>
      <c r="K27" s="317"/>
      <c r="L27" s="317" t="s">
        <v>131</v>
      </c>
      <c r="M27" s="270">
        <f t="shared" si="4"/>
        <v>86</v>
      </c>
      <c r="N27" s="303" t="s">
        <v>96</v>
      </c>
      <c r="O27" s="304"/>
      <c r="P27" s="305"/>
      <c r="Q27" s="306"/>
      <c r="R27" s="318"/>
      <c r="S27" s="319"/>
      <c r="T27" s="306"/>
      <c r="U27" s="304"/>
      <c r="V27" s="305"/>
      <c r="W27" s="306"/>
      <c r="X27" s="307"/>
      <c r="AC27" s="170" t="s">
        <v>132</v>
      </c>
      <c r="AP27" s="171" t="b">
        <f>ISBLANK(N27)</f>
        <v>0</v>
      </c>
      <c r="AQ27" s="171" t="b">
        <f>ISBLANK(O27)</f>
        <v>1</v>
      </c>
      <c r="AR27" s="171" t="b">
        <f>ISBLANK(Q27)</f>
        <v>1</v>
      </c>
      <c r="AS27" s="171" t="b">
        <f>ISBLANK(R27)</f>
        <v>1</v>
      </c>
      <c r="AT27" s="171" t="b">
        <f>ISBLANK(T27)</f>
        <v>1</v>
      </c>
      <c r="AU27" s="171" t="b">
        <f>ISBLANK(U27)</f>
        <v>1</v>
      </c>
      <c r="AV27" s="171" t="b">
        <f>ISBLANK(W27)</f>
        <v>1</v>
      </c>
      <c r="AW27" s="171" t="b">
        <f>ISBLANK(X27)</f>
        <v>1</v>
      </c>
      <c r="BG27" s="287"/>
    </row>
    <row r="28" spans="1:63" s="170" customFormat="1" ht="16.5" thickBot="1" x14ac:dyDescent="0.3">
      <c r="A28" s="320" t="s">
        <v>133</v>
      </c>
      <c r="B28" s="321"/>
      <c r="C28" s="322"/>
      <c r="D28" s="323"/>
      <c r="E28" s="324"/>
      <c r="F28" s="324"/>
      <c r="G28" s="325">
        <f>SUM(G12:G27)</f>
        <v>61</v>
      </c>
      <c r="H28" s="325">
        <f t="shared" ref="H28:M28" si="6">SUM(H12:H27)</f>
        <v>1770</v>
      </c>
      <c r="I28" s="325">
        <f t="shared" si="6"/>
        <v>88</v>
      </c>
      <c r="J28" s="325">
        <v>52</v>
      </c>
      <c r="K28" s="325">
        <v>8</v>
      </c>
      <c r="L28" s="325">
        <v>28</v>
      </c>
      <c r="M28" s="325">
        <f t="shared" si="6"/>
        <v>1532</v>
      </c>
      <c r="N28" s="326" t="s">
        <v>134</v>
      </c>
      <c r="O28" s="327" t="s">
        <v>135</v>
      </c>
      <c r="P28" s="328"/>
      <c r="Q28" s="326" t="s">
        <v>135</v>
      </c>
      <c r="R28" s="327">
        <f>SUM(R11:R27)</f>
        <v>0</v>
      </c>
      <c r="S28" s="328"/>
      <c r="T28" s="326">
        <f>SUM(T11:T27)</f>
        <v>0</v>
      </c>
      <c r="U28" s="327">
        <f>SUM(U11:U27)</f>
        <v>0</v>
      </c>
      <c r="V28" s="328"/>
      <c r="W28" s="326" t="s">
        <v>115</v>
      </c>
      <c r="X28" s="326" t="s">
        <v>96</v>
      </c>
      <c r="AP28" s="329">
        <f>SUMIF(AP11:AP27,FALSE,$G11:$G27)</f>
        <v>28</v>
      </c>
      <c r="AQ28" s="329">
        <f>SUMIF(AQ11:AQ27,FALSE,$G11:$G27)</f>
        <v>10</v>
      </c>
      <c r="AR28" s="329">
        <f>SUMIF(AR11:AR27,FALSE,$G11:$G27)</f>
        <v>5</v>
      </c>
      <c r="AS28" s="329">
        <f>SUMIF(AS11:AS27,FALSE,$G11:$G27)</f>
        <v>0</v>
      </c>
      <c r="AT28" s="329">
        <f>SUMIF(AT11:AT27,FALSE,$G11:$G27)</f>
        <v>0</v>
      </c>
      <c r="AU28" s="329">
        <f>SUMIF(AU11:AU27,FALSE,$G11:$G27)</f>
        <v>0</v>
      </c>
      <c r="AV28" s="329">
        <f>SUMIF(AV11:AV27,FALSE,$G11:$G27)</f>
        <v>3</v>
      </c>
      <c r="AW28" s="329">
        <f>SUMIF(AW11:AW27,FALSE,$G11:$G27)</f>
        <v>2</v>
      </c>
      <c r="BG28" s="287"/>
    </row>
    <row r="29" spans="1:63" s="170" customFormat="1" ht="39.75" customHeight="1" thickBot="1" x14ac:dyDescent="0.3">
      <c r="A29" s="330" t="s">
        <v>136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0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AP29" s="329"/>
      <c r="AQ29" s="329"/>
      <c r="AR29" s="329"/>
      <c r="AS29" s="329"/>
      <c r="AT29" s="329"/>
      <c r="AU29" s="329"/>
      <c r="AV29" s="329"/>
      <c r="AW29" s="329"/>
      <c r="BG29" s="286"/>
    </row>
    <row r="30" spans="1:63" s="170" customFormat="1" ht="16.5" thickBot="1" x14ac:dyDescent="0.3">
      <c r="A30" s="332" t="s">
        <v>137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5"/>
      <c r="Y30" s="336" t="e">
        <f>SUM(Y15:Y28)+#REF!+Y11</f>
        <v>#REF!</v>
      </c>
      <c r="Z30" s="337" t="e">
        <f>SUM(Z15:Z28)+#REF!+Z11</f>
        <v>#REF!</v>
      </c>
      <c r="AP30" s="171"/>
      <c r="AQ30" s="171"/>
      <c r="AR30" s="171"/>
      <c r="AS30" s="171"/>
      <c r="AT30" s="171"/>
      <c r="AU30" s="171"/>
      <c r="AV30" s="171"/>
      <c r="BG30" s="286"/>
    </row>
    <row r="31" spans="1:63" ht="16.5" thickBot="1" x14ac:dyDescent="0.3">
      <c r="A31" s="338" t="s">
        <v>138</v>
      </c>
      <c r="B31" s="339" t="s">
        <v>139</v>
      </c>
      <c r="C31" s="340" t="s">
        <v>140</v>
      </c>
      <c r="D31" s="341"/>
      <c r="E31" s="341"/>
      <c r="F31" s="342"/>
      <c r="G31" s="343">
        <v>6</v>
      </c>
      <c r="H31" s="344">
        <f>G31*30</f>
        <v>180</v>
      </c>
      <c r="I31" s="268">
        <v>8</v>
      </c>
      <c r="J31" s="345" t="s">
        <v>96</v>
      </c>
      <c r="K31" s="345"/>
      <c r="L31" s="345" t="s">
        <v>96</v>
      </c>
      <c r="M31" s="346">
        <f>H31-I31</f>
        <v>172</v>
      </c>
      <c r="N31" s="347"/>
      <c r="O31" s="348" t="s">
        <v>104</v>
      </c>
      <c r="P31" s="349"/>
      <c r="Q31" s="257"/>
      <c r="R31" s="258"/>
      <c r="S31" s="256"/>
      <c r="T31" s="245"/>
      <c r="U31" s="350"/>
      <c r="V31" s="351"/>
      <c r="W31" s="352"/>
      <c r="X31" s="353"/>
      <c r="AM31" s="354">
        <v>123</v>
      </c>
      <c r="AN31" s="170" t="s">
        <v>78</v>
      </c>
      <c r="AO31" s="355">
        <f>AP53+AQ53</f>
        <v>23</v>
      </c>
      <c r="AP31" s="171" t="b">
        <f t="shared" ref="AP31:AQ46" si="7">ISBLANK(N31)</f>
        <v>1</v>
      </c>
      <c r="AQ31" s="171" t="b">
        <f t="shared" si="7"/>
        <v>0</v>
      </c>
      <c r="AR31" s="171" t="b">
        <f t="shared" ref="AR31:AS50" si="8">ISBLANK(Q31)</f>
        <v>1</v>
      </c>
      <c r="AS31" s="171" t="b">
        <f t="shared" si="8"/>
        <v>1</v>
      </c>
      <c r="AT31" s="171" t="b">
        <f t="shared" ref="AT31:AU50" si="9">ISBLANK(T31)</f>
        <v>1</v>
      </c>
      <c r="AU31" s="171" t="b">
        <f t="shared" si="9"/>
        <v>1</v>
      </c>
      <c r="AV31" s="171" t="b">
        <f t="shared" ref="AV31:AW50" si="10">ISBLANK(W31)</f>
        <v>1</v>
      </c>
      <c r="AW31" s="171" t="b">
        <f t="shared" si="10"/>
        <v>1</v>
      </c>
      <c r="AY31" s="354">
        <f t="shared" ref="AY31:AY50" si="11">AM31-M31</f>
        <v>-49</v>
      </c>
      <c r="BG31" s="356"/>
      <c r="BK31" s="356"/>
    </row>
    <row r="32" spans="1:63" s="363" customFormat="1" ht="16.5" thickBot="1" x14ac:dyDescent="0.3">
      <c r="A32" s="357" t="s">
        <v>141</v>
      </c>
      <c r="B32" s="358" t="s">
        <v>142</v>
      </c>
      <c r="C32" s="262">
        <v>3</v>
      </c>
      <c r="D32" s="288"/>
      <c r="E32" s="289"/>
      <c r="F32" s="290"/>
      <c r="G32" s="284">
        <v>6</v>
      </c>
      <c r="H32" s="285">
        <f t="shared" ref="H32:H44" si="12">G32*30</f>
        <v>180</v>
      </c>
      <c r="I32" s="268">
        <v>8</v>
      </c>
      <c r="J32" s="345" t="s">
        <v>96</v>
      </c>
      <c r="K32" s="345"/>
      <c r="L32" s="345" t="s">
        <v>96</v>
      </c>
      <c r="M32" s="346">
        <f t="shared" ref="M32:M50" si="13">H32-I32</f>
        <v>172</v>
      </c>
      <c r="N32" s="359"/>
      <c r="O32" s="360"/>
      <c r="P32" s="361"/>
      <c r="Q32" s="268" t="s">
        <v>104</v>
      </c>
      <c r="R32" s="362"/>
      <c r="S32" s="361"/>
      <c r="T32" s="268"/>
      <c r="U32" s="360"/>
      <c r="V32" s="361"/>
      <c r="W32" s="268"/>
      <c r="X32" s="270"/>
      <c r="AM32" s="363">
        <v>120</v>
      </c>
      <c r="AN32" s="170" t="s">
        <v>79</v>
      </c>
      <c r="AO32" s="364">
        <f>AR53+AS53</f>
        <v>30</v>
      </c>
      <c r="AP32" s="171" t="b">
        <f t="shared" si="7"/>
        <v>1</v>
      </c>
      <c r="AQ32" s="171" t="b">
        <f t="shared" si="7"/>
        <v>1</v>
      </c>
      <c r="AR32" s="171" t="b">
        <f t="shared" si="8"/>
        <v>0</v>
      </c>
      <c r="AS32" s="171" t="b">
        <f t="shared" si="8"/>
        <v>1</v>
      </c>
      <c r="AT32" s="171" t="b">
        <f t="shared" si="9"/>
        <v>1</v>
      </c>
      <c r="AU32" s="171" t="b">
        <f t="shared" si="9"/>
        <v>1</v>
      </c>
      <c r="AV32" s="171" t="b">
        <f t="shared" si="10"/>
        <v>1</v>
      </c>
      <c r="AW32" s="171" t="b">
        <f t="shared" si="10"/>
        <v>1</v>
      </c>
      <c r="AY32" s="354">
        <f t="shared" si="11"/>
        <v>-52</v>
      </c>
      <c r="BG32" s="356"/>
      <c r="BK32" s="356"/>
    </row>
    <row r="33" spans="1:63" ht="16.5" thickBot="1" x14ac:dyDescent="0.3">
      <c r="A33" s="357" t="s">
        <v>143</v>
      </c>
      <c r="B33" s="365" t="s">
        <v>144</v>
      </c>
      <c r="C33" s="293">
        <v>4</v>
      </c>
      <c r="D33" s="288"/>
      <c r="E33" s="289"/>
      <c r="F33" s="294"/>
      <c r="G33" s="366">
        <v>6</v>
      </c>
      <c r="H33" s="285">
        <f t="shared" si="12"/>
        <v>180</v>
      </c>
      <c r="I33" s="268">
        <v>8</v>
      </c>
      <c r="J33" s="345" t="s">
        <v>96</v>
      </c>
      <c r="K33" s="345"/>
      <c r="L33" s="345" t="s">
        <v>96</v>
      </c>
      <c r="M33" s="346">
        <f t="shared" si="13"/>
        <v>172</v>
      </c>
      <c r="N33" s="359"/>
      <c r="O33" s="360"/>
      <c r="P33" s="361"/>
      <c r="Q33" s="268"/>
      <c r="R33" s="362" t="s">
        <v>104</v>
      </c>
      <c r="S33" s="361"/>
      <c r="T33" s="268"/>
      <c r="U33" s="360"/>
      <c r="V33" s="361"/>
      <c r="W33" s="268"/>
      <c r="X33" s="270"/>
      <c r="AM33" s="354">
        <v>96</v>
      </c>
      <c r="AN33" s="170" t="s">
        <v>80</v>
      </c>
      <c r="AO33" s="355">
        <f>AT53+AU53</f>
        <v>38</v>
      </c>
      <c r="AP33" s="171" t="b">
        <f t="shared" si="7"/>
        <v>1</v>
      </c>
      <c r="AQ33" s="171" t="b">
        <f t="shared" si="7"/>
        <v>1</v>
      </c>
      <c r="AR33" s="171" t="b">
        <f t="shared" si="8"/>
        <v>1</v>
      </c>
      <c r="AS33" s="171" t="b">
        <f t="shared" si="8"/>
        <v>0</v>
      </c>
      <c r="AT33" s="171" t="b">
        <f t="shared" si="9"/>
        <v>1</v>
      </c>
      <c r="AU33" s="171" t="b">
        <f t="shared" si="9"/>
        <v>1</v>
      </c>
      <c r="AV33" s="171" t="b">
        <f t="shared" si="10"/>
        <v>1</v>
      </c>
      <c r="AW33" s="171" t="b">
        <f t="shared" si="10"/>
        <v>1</v>
      </c>
      <c r="AY33" s="354">
        <f t="shared" si="11"/>
        <v>-76</v>
      </c>
      <c r="BG33" s="356"/>
      <c r="BK33" s="356"/>
    </row>
    <row r="34" spans="1:63" ht="16.5" thickBot="1" x14ac:dyDescent="0.3">
      <c r="A34" s="357" t="s">
        <v>145</v>
      </c>
      <c r="B34" s="365" t="s">
        <v>146</v>
      </c>
      <c r="C34" s="293">
        <v>3</v>
      </c>
      <c r="D34" s="288"/>
      <c r="E34" s="289"/>
      <c r="F34" s="367"/>
      <c r="G34" s="366">
        <v>5</v>
      </c>
      <c r="H34" s="285">
        <f t="shared" si="12"/>
        <v>150</v>
      </c>
      <c r="I34" s="268">
        <v>8</v>
      </c>
      <c r="J34" s="345" t="s">
        <v>96</v>
      </c>
      <c r="K34" s="345"/>
      <c r="L34" s="345" t="s">
        <v>96</v>
      </c>
      <c r="M34" s="346">
        <v>90</v>
      </c>
      <c r="N34" s="359"/>
      <c r="O34" s="360"/>
      <c r="P34" s="361"/>
      <c r="Q34" s="268"/>
      <c r="R34" s="362" t="s">
        <v>104</v>
      </c>
      <c r="S34" s="361"/>
      <c r="T34" s="268"/>
      <c r="U34" s="360"/>
      <c r="V34" s="361"/>
      <c r="W34" s="268"/>
      <c r="X34" s="270"/>
      <c r="AM34" s="354">
        <v>90</v>
      </c>
      <c r="AN34" s="170" t="s">
        <v>81</v>
      </c>
      <c r="AO34" s="355">
        <f>AV53+AW53</f>
        <v>9</v>
      </c>
      <c r="AP34" s="171" t="b">
        <f t="shared" si="7"/>
        <v>1</v>
      </c>
      <c r="AQ34" s="171" t="b">
        <f t="shared" si="7"/>
        <v>1</v>
      </c>
      <c r="AR34" s="171" t="b">
        <f t="shared" si="8"/>
        <v>1</v>
      </c>
      <c r="AS34" s="171" t="b">
        <f t="shared" si="8"/>
        <v>0</v>
      </c>
      <c r="AT34" s="171" t="b">
        <f t="shared" si="9"/>
        <v>1</v>
      </c>
      <c r="AU34" s="171" t="b">
        <f t="shared" si="9"/>
        <v>1</v>
      </c>
      <c r="AV34" s="171" t="b">
        <f t="shared" si="10"/>
        <v>1</v>
      </c>
      <c r="AW34" s="171" t="b">
        <f t="shared" si="10"/>
        <v>1</v>
      </c>
      <c r="AY34" s="354">
        <f t="shared" si="11"/>
        <v>0</v>
      </c>
      <c r="BG34" s="356"/>
      <c r="BK34" s="356"/>
    </row>
    <row r="35" spans="1:63" ht="16.5" thickBot="1" x14ac:dyDescent="0.3">
      <c r="A35" s="357" t="s">
        <v>147</v>
      </c>
      <c r="B35" s="365" t="s">
        <v>148</v>
      </c>
      <c r="C35" s="293">
        <v>3</v>
      </c>
      <c r="D35" s="288"/>
      <c r="E35" s="289"/>
      <c r="F35" s="294"/>
      <c r="G35" s="366">
        <v>5</v>
      </c>
      <c r="H35" s="285">
        <f t="shared" si="12"/>
        <v>150</v>
      </c>
      <c r="I35" s="268">
        <v>8</v>
      </c>
      <c r="J35" s="345" t="s">
        <v>96</v>
      </c>
      <c r="K35" s="345"/>
      <c r="L35" s="345" t="s">
        <v>96</v>
      </c>
      <c r="M35" s="346">
        <f t="shared" si="13"/>
        <v>142</v>
      </c>
      <c r="N35" s="359"/>
      <c r="O35" s="360"/>
      <c r="P35" s="361"/>
      <c r="Q35" s="268" t="s">
        <v>104</v>
      </c>
      <c r="R35" s="362"/>
      <c r="S35" s="361"/>
      <c r="T35" s="268"/>
      <c r="U35" s="360"/>
      <c r="V35" s="361"/>
      <c r="W35" s="268"/>
      <c r="X35" s="270"/>
      <c r="AM35" s="354">
        <v>105</v>
      </c>
      <c r="AO35" s="355">
        <f>SUM(AO31:AO34)</f>
        <v>100</v>
      </c>
      <c r="AP35" s="171" t="b">
        <f t="shared" si="7"/>
        <v>1</v>
      </c>
      <c r="AQ35" s="171" t="b">
        <f t="shared" si="7"/>
        <v>1</v>
      </c>
      <c r="AR35" s="171" t="b">
        <f t="shared" si="8"/>
        <v>0</v>
      </c>
      <c r="AS35" s="171" t="b">
        <f t="shared" si="8"/>
        <v>1</v>
      </c>
      <c r="AT35" s="171" t="b">
        <f t="shared" si="9"/>
        <v>1</v>
      </c>
      <c r="AU35" s="171" t="b">
        <f t="shared" si="9"/>
        <v>1</v>
      </c>
      <c r="AV35" s="171" t="b">
        <f t="shared" si="10"/>
        <v>1</v>
      </c>
      <c r="AW35" s="171" t="b">
        <f t="shared" si="10"/>
        <v>1</v>
      </c>
      <c r="AY35" s="354">
        <f t="shared" si="11"/>
        <v>-37</v>
      </c>
      <c r="BG35" s="356"/>
      <c r="BK35" s="356"/>
    </row>
    <row r="36" spans="1:63" ht="16.5" thickBot="1" x14ac:dyDescent="0.3">
      <c r="A36" s="357" t="s">
        <v>149</v>
      </c>
      <c r="B36" s="358" t="s">
        <v>150</v>
      </c>
      <c r="C36" s="262"/>
      <c r="D36" s="288"/>
      <c r="E36" s="289"/>
      <c r="F36" s="290"/>
      <c r="G36" s="284">
        <f>G37+G38</f>
        <v>8</v>
      </c>
      <c r="H36" s="368">
        <f>H37+H38</f>
        <v>240</v>
      </c>
      <c r="I36" s="268">
        <v>12</v>
      </c>
      <c r="J36" s="369" t="s">
        <v>96</v>
      </c>
      <c r="K36" s="369">
        <f>K37+K38</f>
        <v>0</v>
      </c>
      <c r="L36" s="369" t="s">
        <v>104</v>
      </c>
      <c r="M36" s="346">
        <f t="shared" si="13"/>
        <v>228</v>
      </c>
      <c r="N36" s="359"/>
      <c r="O36" s="360"/>
      <c r="P36" s="361"/>
      <c r="Q36" s="268"/>
      <c r="R36" s="362"/>
      <c r="S36" s="361"/>
      <c r="T36" s="268"/>
      <c r="U36" s="360"/>
      <c r="V36" s="361"/>
      <c r="W36" s="268"/>
      <c r="X36" s="270"/>
      <c r="AM36" s="354">
        <v>153</v>
      </c>
      <c r="AP36" s="171" t="b">
        <f t="shared" si="7"/>
        <v>1</v>
      </c>
      <c r="AQ36" s="171" t="b">
        <f t="shared" si="7"/>
        <v>1</v>
      </c>
      <c r="AR36" s="171" t="b">
        <f t="shared" si="8"/>
        <v>1</v>
      </c>
      <c r="AS36" s="171" t="b">
        <f t="shared" si="8"/>
        <v>1</v>
      </c>
      <c r="AT36" s="171" t="b">
        <f t="shared" si="9"/>
        <v>1</v>
      </c>
      <c r="AU36" s="171" t="b">
        <f t="shared" si="9"/>
        <v>1</v>
      </c>
      <c r="AV36" s="171" t="b">
        <f t="shared" si="10"/>
        <v>1</v>
      </c>
      <c r="AW36" s="171" t="b">
        <f t="shared" si="10"/>
        <v>1</v>
      </c>
      <c r="AY36" s="354">
        <f t="shared" si="11"/>
        <v>-75</v>
      </c>
      <c r="BG36" s="370"/>
      <c r="BK36" s="370"/>
    </row>
    <row r="37" spans="1:63" ht="16.5" thickBot="1" x14ac:dyDescent="0.3">
      <c r="A37" s="371" t="s">
        <v>151</v>
      </c>
      <c r="B37" s="372" t="s">
        <v>150</v>
      </c>
      <c r="C37" s="373">
        <v>2</v>
      </c>
      <c r="D37" s="374"/>
      <c r="E37" s="374"/>
      <c r="F37" s="375"/>
      <c r="G37" s="376">
        <v>6</v>
      </c>
      <c r="H37" s="267">
        <f>G37*30</f>
        <v>180</v>
      </c>
      <c r="I37" s="268">
        <v>8</v>
      </c>
      <c r="J37" s="345" t="s">
        <v>96</v>
      </c>
      <c r="K37" s="345"/>
      <c r="L37" s="345" t="s">
        <v>96</v>
      </c>
      <c r="M37" s="346">
        <f t="shared" si="13"/>
        <v>172</v>
      </c>
      <c r="N37" s="377"/>
      <c r="O37" s="378" t="s">
        <v>104</v>
      </c>
      <c r="P37" s="379"/>
      <c r="Q37" s="380"/>
      <c r="R37" s="381"/>
      <c r="S37" s="379"/>
      <c r="T37" s="380"/>
      <c r="U37" s="378"/>
      <c r="V37" s="379"/>
      <c r="W37" s="377"/>
      <c r="X37" s="382"/>
      <c r="AM37" s="354">
        <v>123</v>
      </c>
      <c r="AP37" s="171" t="b">
        <f t="shared" si="7"/>
        <v>1</v>
      </c>
      <c r="AQ37" s="171" t="b">
        <f t="shared" si="7"/>
        <v>0</v>
      </c>
      <c r="AR37" s="171" t="b">
        <f t="shared" si="8"/>
        <v>1</v>
      </c>
      <c r="AS37" s="171" t="b">
        <f t="shared" si="8"/>
        <v>1</v>
      </c>
      <c r="AT37" s="171" t="b">
        <f t="shared" si="9"/>
        <v>1</v>
      </c>
      <c r="AU37" s="171" t="b">
        <f t="shared" si="9"/>
        <v>1</v>
      </c>
      <c r="AV37" s="171" t="b">
        <f t="shared" si="10"/>
        <v>1</v>
      </c>
      <c r="AW37" s="171" t="b">
        <f t="shared" si="10"/>
        <v>1</v>
      </c>
      <c r="AY37" s="354">
        <f t="shared" si="11"/>
        <v>-49</v>
      </c>
      <c r="BG37" s="356"/>
      <c r="BK37" s="356"/>
    </row>
    <row r="38" spans="1:63" ht="16.5" thickBot="1" x14ac:dyDescent="0.3">
      <c r="A38" s="371" t="s">
        <v>152</v>
      </c>
      <c r="B38" s="372" t="s">
        <v>153</v>
      </c>
      <c r="C38" s="373"/>
      <c r="D38" s="383"/>
      <c r="E38" s="384"/>
      <c r="F38" s="375" t="s">
        <v>154</v>
      </c>
      <c r="G38" s="376">
        <v>2</v>
      </c>
      <c r="H38" s="267">
        <f>G38*30</f>
        <v>60</v>
      </c>
      <c r="I38" s="268">
        <v>4</v>
      </c>
      <c r="J38" s="385"/>
      <c r="K38" s="385"/>
      <c r="L38" s="385" t="s">
        <v>96</v>
      </c>
      <c r="M38" s="346">
        <f t="shared" si="13"/>
        <v>56</v>
      </c>
      <c r="N38" s="377"/>
      <c r="O38" s="378"/>
      <c r="P38" s="379"/>
      <c r="Q38" s="380" t="s">
        <v>96</v>
      </c>
      <c r="R38" s="362"/>
      <c r="S38" s="361"/>
      <c r="T38" s="380"/>
      <c r="U38" s="378"/>
      <c r="V38" s="379"/>
      <c r="W38" s="377"/>
      <c r="X38" s="382"/>
      <c r="AM38" s="354">
        <v>30</v>
      </c>
      <c r="AP38" s="171" t="b">
        <f t="shared" si="7"/>
        <v>1</v>
      </c>
      <c r="AQ38" s="171" t="b">
        <f t="shared" si="7"/>
        <v>1</v>
      </c>
      <c r="AR38" s="171" t="b">
        <f t="shared" si="8"/>
        <v>0</v>
      </c>
      <c r="AS38" s="171" t="b">
        <f t="shared" si="8"/>
        <v>1</v>
      </c>
      <c r="AT38" s="171" t="b">
        <f t="shared" si="9"/>
        <v>1</v>
      </c>
      <c r="AU38" s="171" t="b">
        <f t="shared" si="9"/>
        <v>1</v>
      </c>
      <c r="AV38" s="171" t="b">
        <f t="shared" si="10"/>
        <v>1</v>
      </c>
      <c r="AW38" s="171" t="b">
        <f t="shared" si="10"/>
        <v>1</v>
      </c>
      <c r="AY38" s="354">
        <f t="shared" si="11"/>
        <v>-26</v>
      </c>
      <c r="BG38" s="386"/>
      <c r="BK38" s="386"/>
    </row>
    <row r="39" spans="1:63" ht="16.5" thickBot="1" x14ac:dyDescent="0.3">
      <c r="A39" s="357" t="s">
        <v>155</v>
      </c>
      <c r="B39" s="358" t="s">
        <v>156</v>
      </c>
      <c r="C39" s="262">
        <v>4</v>
      </c>
      <c r="D39" s="288"/>
      <c r="E39" s="289"/>
      <c r="F39" s="290"/>
      <c r="G39" s="284">
        <v>6</v>
      </c>
      <c r="H39" s="285">
        <f t="shared" si="12"/>
        <v>180</v>
      </c>
      <c r="I39" s="387">
        <v>8</v>
      </c>
      <c r="J39" s="345" t="s">
        <v>96</v>
      </c>
      <c r="K39" s="345"/>
      <c r="L39" s="345" t="s">
        <v>96</v>
      </c>
      <c r="M39" s="346">
        <f t="shared" si="13"/>
        <v>172</v>
      </c>
      <c r="N39" s="359"/>
      <c r="O39" s="360"/>
      <c r="P39" s="361"/>
      <c r="Q39" s="268"/>
      <c r="R39" s="362" t="s">
        <v>104</v>
      </c>
      <c r="S39" s="361"/>
      <c r="T39" s="268"/>
      <c r="U39" s="360"/>
      <c r="V39" s="361"/>
      <c r="W39" s="268"/>
      <c r="X39" s="270"/>
      <c r="AM39" s="354">
        <v>138</v>
      </c>
      <c r="AP39" s="171" t="b">
        <f t="shared" si="7"/>
        <v>1</v>
      </c>
      <c r="AQ39" s="171" t="b">
        <f t="shared" si="7"/>
        <v>1</v>
      </c>
      <c r="AR39" s="171" t="b">
        <f t="shared" si="8"/>
        <v>1</v>
      </c>
      <c r="AS39" s="171" t="b">
        <f t="shared" si="8"/>
        <v>0</v>
      </c>
      <c r="AT39" s="171" t="b">
        <f t="shared" si="9"/>
        <v>1</v>
      </c>
      <c r="AU39" s="171" t="b">
        <f t="shared" si="9"/>
        <v>1</v>
      </c>
      <c r="AV39" s="171" t="b">
        <f t="shared" si="10"/>
        <v>1</v>
      </c>
      <c r="AW39" s="171" t="b">
        <f t="shared" si="10"/>
        <v>1</v>
      </c>
      <c r="AY39" s="354">
        <f t="shared" si="11"/>
        <v>-34</v>
      </c>
      <c r="BG39" s="356"/>
      <c r="BK39" s="356"/>
    </row>
    <row r="40" spans="1:63" ht="16.5" thickBot="1" x14ac:dyDescent="0.3">
      <c r="A40" s="357" t="s">
        <v>157</v>
      </c>
      <c r="B40" s="358" t="s">
        <v>158</v>
      </c>
      <c r="C40" s="262">
        <v>2</v>
      </c>
      <c r="D40" s="288"/>
      <c r="E40" s="289"/>
      <c r="F40" s="290"/>
      <c r="G40" s="284">
        <v>6</v>
      </c>
      <c r="H40" s="285">
        <f t="shared" si="12"/>
        <v>180</v>
      </c>
      <c r="I40" s="387">
        <v>8</v>
      </c>
      <c r="J40" s="345" t="s">
        <v>96</v>
      </c>
      <c r="K40" s="345"/>
      <c r="L40" s="345" t="s">
        <v>96</v>
      </c>
      <c r="M40" s="346">
        <f t="shared" si="13"/>
        <v>172</v>
      </c>
      <c r="N40" s="359"/>
      <c r="O40" s="360" t="s">
        <v>104</v>
      </c>
      <c r="P40" s="361"/>
      <c r="Q40" s="268"/>
      <c r="R40" s="362"/>
      <c r="S40" s="361"/>
      <c r="T40" s="268"/>
      <c r="U40" s="360"/>
      <c r="V40" s="361"/>
      <c r="W40" s="268"/>
      <c r="X40" s="270"/>
      <c r="AM40" s="354">
        <v>78</v>
      </c>
      <c r="AP40" s="171" t="b">
        <f t="shared" si="7"/>
        <v>1</v>
      </c>
      <c r="AQ40" s="171" t="b">
        <f t="shared" si="7"/>
        <v>0</v>
      </c>
      <c r="AR40" s="171" t="b">
        <f t="shared" si="8"/>
        <v>1</v>
      </c>
      <c r="AS40" s="171" t="b">
        <f t="shared" si="8"/>
        <v>1</v>
      </c>
      <c r="AT40" s="171" t="b">
        <f t="shared" si="9"/>
        <v>1</v>
      </c>
      <c r="AU40" s="171" t="b">
        <f t="shared" si="9"/>
        <v>1</v>
      </c>
      <c r="AV40" s="171" t="b">
        <f t="shared" si="10"/>
        <v>1</v>
      </c>
      <c r="AW40" s="171" t="b">
        <f t="shared" si="10"/>
        <v>1</v>
      </c>
      <c r="AY40" s="354">
        <f t="shared" si="11"/>
        <v>-94</v>
      </c>
      <c r="BG40" s="356"/>
      <c r="BK40" s="356"/>
    </row>
    <row r="41" spans="1:63" ht="16.5" thickBot="1" x14ac:dyDescent="0.3">
      <c r="A41" s="357" t="s">
        <v>159</v>
      </c>
      <c r="B41" s="365" t="s">
        <v>160</v>
      </c>
      <c r="C41" s="293">
        <v>5</v>
      </c>
      <c r="D41" s="288"/>
      <c r="E41" s="289"/>
      <c r="F41" s="294"/>
      <c r="G41" s="284">
        <v>6</v>
      </c>
      <c r="H41" s="285">
        <f t="shared" si="12"/>
        <v>180</v>
      </c>
      <c r="I41" s="387">
        <v>8</v>
      </c>
      <c r="J41" s="345" t="s">
        <v>96</v>
      </c>
      <c r="K41" s="345"/>
      <c r="L41" s="345" t="s">
        <v>96</v>
      </c>
      <c r="M41" s="346">
        <f t="shared" si="13"/>
        <v>172</v>
      </c>
      <c r="N41" s="359"/>
      <c r="O41" s="360"/>
      <c r="P41" s="361"/>
      <c r="Q41" s="268"/>
      <c r="R41" s="362"/>
      <c r="S41" s="361"/>
      <c r="T41" s="268" t="s">
        <v>104</v>
      </c>
      <c r="U41" s="360"/>
      <c r="V41" s="361"/>
      <c r="W41" s="268"/>
      <c r="X41" s="270"/>
      <c r="AM41" s="354">
        <v>90</v>
      </c>
      <c r="AP41" s="171" t="b">
        <f t="shared" si="7"/>
        <v>1</v>
      </c>
      <c r="AQ41" s="171" t="b">
        <f t="shared" si="7"/>
        <v>1</v>
      </c>
      <c r="AR41" s="171" t="b">
        <f t="shared" si="8"/>
        <v>1</v>
      </c>
      <c r="AS41" s="171" t="b">
        <f t="shared" si="8"/>
        <v>1</v>
      </c>
      <c r="AT41" s="171" t="b">
        <f t="shared" si="9"/>
        <v>0</v>
      </c>
      <c r="AU41" s="171" t="b">
        <f t="shared" si="9"/>
        <v>1</v>
      </c>
      <c r="AV41" s="171" t="b">
        <f t="shared" si="10"/>
        <v>1</v>
      </c>
      <c r="AW41" s="171" t="b">
        <f t="shared" si="10"/>
        <v>1</v>
      </c>
      <c r="AY41" s="354">
        <f t="shared" si="11"/>
        <v>-82</v>
      </c>
      <c r="BG41" s="356"/>
      <c r="BK41" s="356"/>
    </row>
    <row r="42" spans="1:63" ht="32.25" thickBot="1" x14ac:dyDescent="0.3">
      <c r="A42" s="357" t="s">
        <v>161</v>
      </c>
      <c r="B42" s="365" t="s">
        <v>162</v>
      </c>
      <c r="C42" s="293"/>
      <c r="D42" s="288" t="s">
        <v>163</v>
      </c>
      <c r="E42" s="289"/>
      <c r="F42" s="294"/>
      <c r="G42" s="284">
        <v>6</v>
      </c>
      <c r="H42" s="285">
        <f t="shared" si="12"/>
        <v>180</v>
      </c>
      <c r="I42" s="387">
        <v>8</v>
      </c>
      <c r="J42" s="345" t="s">
        <v>96</v>
      </c>
      <c r="K42" s="345"/>
      <c r="L42" s="345" t="s">
        <v>123</v>
      </c>
      <c r="M42" s="346">
        <f t="shared" si="13"/>
        <v>172</v>
      </c>
      <c r="N42" s="359"/>
      <c r="O42" s="360"/>
      <c r="P42" s="361"/>
      <c r="Q42" s="268"/>
      <c r="R42" s="362"/>
      <c r="S42" s="361"/>
      <c r="T42" s="268" t="s">
        <v>96</v>
      </c>
      <c r="U42" s="360"/>
      <c r="V42" s="361"/>
      <c r="W42" s="268"/>
      <c r="X42" s="270"/>
      <c r="AM42" s="354">
        <v>75</v>
      </c>
      <c r="AP42" s="171" t="b">
        <f t="shared" si="7"/>
        <v>1</v>
      </c>
      <c r="AQ42" s="171" t="b">
        <f t="shared" si="7"/>
        <v>1</v>
      </c>
      <c r="AR42" s="171" t="b">
        <f t="shared" si="8"/>
        <v>1</v>
      </c>
      <c r="AS42" s="171" t="b">
        <f t="shared" si="8"/>
        <v>1</v>
      </c>
      <c r="AT42" s="171" t="b">
        <f t="shared" si="9"/>
        <v>0</v>
      </c>
      <c r="AU42" s="171" t="b">
        <f t="shared" si="9"/>
        <v>1</v>
      </c>
      <c r="AV42" s="171" t="b">
        <f t="shared" si="10"/>
        <v>1</v>
      </c>
      <c r="AW42" s="171" t="b">
        <f t="shared" si="10"/>
        <v>1</v>
      </c>
      <c r="AY42" s="354">
        <f t="shared" si="11"/>
        <v>-97</v>
      </c>
      <c r="BG42" s="356"/>
      <c r="BK42" s="356"/>
    </row>
    <row r="43" spans="1:63" ht="16.5" thickBot="1" x14ac:dyDescent="0.3">
      <c r="A43" s="357" t="s">
        <v>164</v>
      </c>
      <c r="B43" s="365" t="s">
        <v>165</v>
      </c>
      <c r="C43" s="293"/>
      <c r="D43" s="288">
        <v>5</v>
      </c>
      <c r="E43" s="289"/>
      <c r="F43" s="294"/>
      <c r="G43" s="284">
        <v>5</v>
      </c>
      <c r="H43" s="285">
        <f t="shared" si="12"/>
        <v>150</v>
      </c>
      <c r="I43" s="387">
        <v>8</v>
      </c>
      <c r="J43" s="345" t="s">
        <v>96</v>
      </c>
      <c r="K43" s="345"/>
      <c r="L43" s="345" t="s">
        <v>123</v>
      </c>
      <c r="M43" s="346">
        <f t="shared" si="13"/>
        <v>142</v>
      </c>
      <c r="N43" s="359"/>
      <c r="O43" s="360"/>
      <c r="P43" s="361"/>
      <c r="Q43" s="268"/>
      <c r="R43" s="362"/>
      <c r="S43" s="361"/>
      <c r="T43" s="268" t="s">
        <v>96</v>
      </c>
      <c r="U43" s="360"/>
      <c r="V43" s="361"/>
      <c r="W43" s="268"/>
      <c r="X43" s="270"/>
      <c r="AM43" s="354">
        <v>75</v>
      </c>
      <c r="AP43" s="171" t="b">
        <f t="shared" si="7"/>
        <v>1</v>
      </c>
      <c r="AQ43" s="171" t="b">
        <f>ISBLANK(#REF!)</f>
        <v>0</v>
      </c>
      <c r="AR43" s="171" t="b">
        <f t="shared" si="8"/>
        <v>1</v>
      </c>
      <c r="AS43" s="171" t="b">
        <f t="shared" si="8"/>
        <v>1</v>
      </c>
      <c r="AT43" s="171" t="b">
        <f t="shared" si="9"/>
        <v>0</v>
      </c>
      <c r="AU43" s="171" t="b">
        <f t="shared" si="9"/>
        <v>1</v>
      </c>
      <c r="AV43" s="171" t="b">
        <f t="shared" si="10"/>
        <v>1</v>
      </c>
      <c r="AW43" s="171" t="b">
        <f t="shared" si="10"/>
        <v>1</v>
      </c>
      <c r="AY43" s="354">
        <f t="shared" si="11"/>
        <v>-67</v>
      </c>
      <c r="BC43" s="354">
        <v>59</v>
      </c>
      <c r="BG43" s="356"/>
      <c r="BK43" s="356"/>
    </row>
    <row r="44" spans="1:63" ht="16.5" thickBot="1" x14ac:dyDescent="0.3">
      <c r="A44" s="357" t="s">
        <v>166</v>
      </c>
      <c r="B44" s="365" t="s">
        <v>167</v>
      </c>
      <c r="C44" s="293">
        <v>5</v>
      </c>
      <c r="D44" s="288"/>
      <c r="E44" s="289"/>
      <c r="F44" s="294"/>
      <c r="G44" s="284">
        <v>5</v>
      </c>
      <c r="H44" s="285">
        <f t="shared" si="12"/>
        <v>150</v>
      </c>
      <c r="I44" s="387">
        <v>8</v>
      </c>
      <c r="J44" s="345" t="s">
        <v>96</v>
      </c>
      <c r="K44" s="345"/>
      <c r="L44" s="345" t="s">
        <v>96</v>
      </c>
      <c r="M44" s="346">
        <f t="shared" si="13"/>
        <v>142</v>
      </c>
      <c r="N44" s="359"/>
      <c r="Q44" s="268"/>
      <c r="R44" s="362"/>
      <c r="S44" s="361"/>
      <c r="T44" s="268" t="s">
        <v>104</v>
      </c>
      <c r="U44" s="360"/>
      <c r="V44" s="361"/>
      <c r="W44" s="268"/>
      <c r="X44" s="270"/>
      <c r="AM44" s="354">
        <v>120</v>
      </c>
      <c r="AP44" s="171" t="b">
        <f t="shared" si="7"/>
        <v>1</v>
      </c>
      <c r="AQ44" s="171" t="b">
        <f>ISBLANK(O43)</f>
        <v>1</v>
      </c>
      <c r="AR44" s="171" t="b">
        <f t="shared" si="8"/>
        <v>1</v>
      </c>
      <c r="AS44" s="171" t="b">
        <f t="shared" si="8"/>
        <v>1</v>
      </c>
      <c r="AT44" s="171" t="b">
        <f t="shared" si="9"/>
        <v>0</v>
      </c>
      <c r="AU44" s="171" t="b">
        <f t="shared" si="9"/>
        <v>1</v>
      </c>
      <c r="AV44" s="171" t="b">
        <f t="shared" si="10"/>
        <v>1</v>
      </c>
      <c r="AW44" s="171" t="b">
        <f t="shared" si="10"/>
        <v>1</v>
      </c>
      <c r="AY44" s="354">
        <f t="shared" si="11"/>
        <v>-22</v>
      </c>
      <c r="BC44" s="354">
        <v>100</v>
      </c>
      <c r="BG44" s="356"/>
      <c r="BK44" s="356"/>
    </row>
    <row r="45" spans="1:63" ht="16.5" thickBot="1" x14ac:dyDescent="0.3">
      <c r="A45" s="357" t="s">
        <v>168</v>
      </c>
      <c r="B45" s="358" t="s">
        <v>169</v>
      </c>
      <c r="C45" s="262"/>
      <c r="D45" s="288"/>
      <c r="E45" s="289"/>
      <c r="F45" s="290"/>
      <c r="G45" s="284">
        <v>6</v>
      </c>
      <c r="H45" s="368">
        <f>H46+H47</f>
        <v>180</v>
      </c>
      <c r="I45" s="388">
        <f>I46+I47</f>
        <v>12</v>
      </c>
      <c r="J45" s="369" t="s">
        <v>96</v>
      </c>
      <c r="K45" s="369">
        <f>K46+K47</f>
        <v>0</v>
      </c>
      <c r="L45" s="369" t="s">
        <v>104</v>
      </c>
      <c r="M45" s="346">
        <f t="shared" si="13"/>
        <v>168</v>
      </c>
      <c r="N45" s="359"/>
      <c r="O45" s="360"/>
      <c r="P45" s="361"/>
      <c r="Q45" s="268"/>
      <c r="R45" s="362"/>
      <c r="S45" s="361"/>
      <c r="T45" s="268"/>
      <c r="U45" s="360"/>
      <c r="V45" s="361"/>
      <c r="W45" s="268"/>
      <c r="X45" s="270"/>
      <c r="AM45" s="354">
        <v>108</v>
      </c>
      <c r="AP45" s="171" t="b">
        <f t="shared" si="7"/>
        <v>1</v>
      </c>
      <c r="AQ45" s="171" t="b">
        <f t="shared" si="7"/>
        <v>1</v>
      </c>
      <c r="AR45" s="171" t="b">
        <f t="shared" si="8"/>
        <v>1</v>
      </c>
      <c r="AS45" s="171" t="b">
        <f t="shared" si="8"/>
        <v>1</v>
      </c>
      <c r="AT45" s="171" t="b">
        <f t="shared" si="9"/>
        <v>1</v>
      </c>
      <c r="AU45" s="171" t="b">
        <f t="shared" si="9"/>
        <v>1</v>
      </c>
      <c r="AV45" s="171" t="b">
        <f t="shared" si="10"/>
        <v>1</v>
      </c>
      <c r="AW45" s="171" t="b">
        <f t="shared" si="10"/>
        <v>1</v>
      </c>
      <c r="AY45" s="354">
        <f t="shared" si="11"/>
        <v>-60</v>
      </c>
      <c r="BC45" s="354">
        <v>12</v>
      </c>
      <c r="BG45" s="370"/>
      <c r="BK45" s="370"/>
    </row>
    <row r="46" spans="1:63" ht="16.5" thickBot="1" x14ac:dyDescent="0.3">
      <c r="A46" s="371" t="s">
        <v>170</v>
      </c>
      <c r="B46" s="372" t="s">
        <v>169</v>
      </c>
      <c r="C46" s="373"/>
      <c r="D46" s="374" t="s">
        <v>171</v>
      </c>
      <c r="E46" s="374"/>
      <c r="F46" s="375"/>
      <c r="G46" s="376">
        <v>5</v>
      </c>
      <c r="H46" s="267">
        <f>G46*30</f>
        <v>150</v>
      </c>
      <c r="I46" s="387">
        <v>8</v>
      </c>
      <c r="J46" s="345" t="s">
        <v>96</v>
      </c>
      <c r="K46" s="345"/>
      <c r="L46" s="345" t="s">
        <v>96</v>
      </c>
      <c r="M46" s="346">
        <f t="shared" si="13"/>
        <v>142</v>
      </c>
      <c r="N46" s="377"/>
      <c r="O46" s="378"/>
      <c r="P46" s="379"/>
      <c r="Q46" s="380"/>
      <c r="R46" s="381"/>
      <c r="S46" s="379"/>
      <c r="T46" s="380"/>
      <c r="U46" s="378" t="s">
        <v>104</v>
      </c>
      <c r="V46" s="379"/>
      <c r="W46" s="377"/>
      <c r="X46" s="382"/>
      <c r="AM46" s="354">
        <v>93</v>
      </c>
      <c r="AP46" s="171" t="b">
        <f t="shared" si="7"/>
        <v>1</v>
      </c>
      <c r="AQ46" s="171" t="b">
        <f t="shared" si="7"/>
        <v>1</v>
      </c>
      <c r="AR46" s="171" t="b">
        <f t="shared" si="8"/>
        <v>1</v>
      </c>
      <c r="AS46" s="171" t="b">
        <f t="shared" si="8"/>
        <v>1</v>
      </c>
      <c r="AT46" s="171" t="b">
        <f t="shared" si="9"/>
        <v>1</v>
      </c>
      <c r="AU46" s="171" t="b">
        <f t="shared" si="9"/>
        <v>0</v>
      </c>
      <c r="AV46" s="171" t="b">
        <f t="shared" si="10"/>
        <v>1</v>
      </c>
      <c r="AW46" s="171" t="b">
        <f t="shared" si="10"/>
        <v>1</v>
      </c>
      <c r="AY46" s="354">
        <f t="shared" si="11"/>
        <v>-49</v>
      </c>
      <c r="BC46" s="354">
        <v>6</v>
      </c>
      <c r="BG46" s="356"/>
      <c r="BK46" s="356"/>
    </row>
    <row r="47" spans="1:63" ht="16.5" thickBot="1" x14ac:dyDescent="0.3">
      <c r="A47" s="371" t="s">
        <v>172</v>
      </c>
      <c r="B47" s="372" t="s">
        <v>173</v>
      </c>
      <c r="C47" s="373"/>
      <c r="D47" s="383"/>
      <c r="E47" s="384"/>
      <c r="F47" s="375" t="s">
        <v>174</v>
      </c>
      <c r="G47" s="376">
        <v>1</v>
      </c>
      <c r="H47" s="267">
        <f>G47*30</f>
        <v>30</v>
      </c>
      <c r="I47" s="268">
        <v>4</v>
      </c>
      <c r="J47" s="385"/>
      <c r="K47" s="385"/>
      <c r="L47" s="385" t="s">
        <v>96</v>
      </c>
      <c r="M47" s="346">
        <v>30</v>
      </c>
      <c r="N47" s="377"/>
      <c r="O47" s="378"/>
      <c r="P47" s="379"/>
      <c r="Q47" s="380"/>
      <c r="R47" s="381"/>
      <c r="S47" s="379"/>
      <c r="T47" s="380"/>
      <c r="U47" s="378" t="s">
        <v>96</v>
      </c>
      <c r="V47" s="379"/>
      <c r="W47" s="377"/>
      <c r="X47" s="382"/>
      <c r="AM47" s="354">
        <v>30</v>
      </c>
      <c r="AP47" s="171" t="b">
        <f t="shared" ref="AP47:AQ54" si="14">ISBLANK(N47)</f>
        <v>1</v>
      </c>
      <c r="AQ47" s="171" t="b">
        <f t="shared" si="14"/>
        <v>1</v>
      </c>
      <c r="AR47" s="171" t="b">
        <f t="shared" si="8"/>
        <v>1</v>
      </c>
      <c r="AS47" s="171" t="b">
        <f t="shared" si="8"/>
        <v>1</v>
      </c>
      <c r="AT47" s="171" t="b">
        <f t="shared" si="9"/>
        <v>1</v>
      </c>
      <c r="AU47" s="171" t="b">
        <f t="shared" si="9"/>
        <v>0</v>
      </c>
      <c r="AV47" s="171" t="b">
        <f t="shared" si="10"/>
        <v>1</v>
      </c>
      <c r="AW47" s="171" t="b">
        <f t="shared" si="10"/>
        <v>1</v>
      </c>
      <c r="AY47" s="354">
        <f t="shared" si="11"/>
        <v>0</v>
      </c>
      <c r="BC47" s="354">
        <v>60</v>
      </c>
      <c r="BG47" s="386"/>
      <c r="BK47" s="386"/>
    </row>
    <row r="48" spans="1:63" ht="16.5" thickBot="1" x14ac:dyDescent="0.3">
      <c r="A48" s="357" t="s">
        <v>175</v>
      </c>
      <c r="B48" s="358" t="s">
        <v>176</v>
      </c>
      <c r="C48" s="262">
        <v>6</v>
      </c>
      <c r="D48" s="288"/>
      <c r="E48" s="289"/>
      <c r="F48" s="290"/>
      <c r="G48" s="284">
        <v>5</v>
      </c>
      <c r="H48" s="285">
        <f>G48*30</f>
        <v>150</v>
      </c>
      <c r="I48" s="387">
        <v>8</v>
      </c>
      <c r="J48" s="345" t="s">
        <v>96</v>
      </c>
      <c r="K48" s="345"/>
      <c r="L48" s="345" t="s">
        <v>96</v>
      </c>
      <c r="M48" s="346">
        <f t="shared" si="13"/>
        <v>142</v>
      </c>
      <c r="N48" s="359"/>
      <c r="O48" s="360"/>
      <c r="P48" s="361"/>
      <c r="Q48" s="268"/>
      <c r="R48" s="362"/>
      <c r="S48" s="361"/>
      <c r="T48" s="268"/>
      <c r="U48" s="360" t="s">
        <v>104</v>
      </c>
      <c r="V48" s="361"/>
      <c r="W48" s="268"/>
      <c r="X48" s="270"/>
      <c r="AM48" s="354">
        <v>78</v>
      </c>
      <c r="AP48" s="171" t="b">
        <f t="shared" si="14"/>
        <v>1</v>
      </c>
      <c r="AQ48" s="171" t="b">
        <f t="shared" si="14"/>
        <v>1</v>
      </c>
      <c r="AR48" s="171" t="b">
        <f t="shared" si="8"/>
        <v>1</v>
      </c>
      <c r="AS48" s="171" t="b">
        <f t="shared" si="8"/>
        <v>1</v>
      </c>
      <c r="AT48" s="171" t="b">
        <f t="shared" si="9"/>
        <v>1</v>
      </c>
      <c r="AU48" s="171" t="b">
        <f t="shared" si="9"/>
        <v>0</v>
      </c>
      <c r="AV48" s="171" t="b">
        <f t="shared" si="10"/>
        <v>1</v>
      </c>
      <c r="AW48" s="171" t="b">
        <f t="shared" si="10"/>
        <v>1</v>
      </c>
      <c r="AY48" s="354">
        <f t="shared" si="11"/>
        <v>-64</v>
      </c>
      <c r="BG48" s="356"/>
      <c r="BK48" s="356"/>
    </row>
    <row r="49" spans="1:63" ht="16.5" thickBot="1" x14ac:dyDescent="0.3">
      <c r="A49" s="357" t="s">
        <v>177</v>
      </c>
      <c r="B49" s="365" t="s">
        <v>178</v>
      </c>
      <c r="C49" s="293">
        <v>6</v>
      </c>
      <c r="D49" s="288"/>
      <c r="E49" s="289"/>
      <c r="F49" s="294"/>
      <c r="G49" s="284">
        <v>5</v>
      </c>
      <c r="H49" s="285">
        <f>G49*30</f>
        <v>150</v>
      </c>
      <c r="I49" s="387">
        <v>8</v>
      </c>
      <c r="J49" s="345" t="s">
        <v>96</v>
      </c>
      <c r="K49" s="345"/>
      <c r="L49" s="345" t="s">
        <v>96</v>
      </c>
      <c r="M49" s="346">
        <f t="shared" si="13"/>
        <v>142</v>
      </c>
      <c r="N49" s="359"/>
      <c r="O49" s="360"/>
      <c r="P49" s="361"/>
      <c r="Q49" s="268"/>
      <c r="R49" s="362"/>
      <c r="S49" s="361"/>
      <c r="T49" s="268"/>
      <c r="U49" s="360" t="s">
        <v>104</v>
      </c>
      <c r="V49" s="361"/>
      <c r="W49" s="268"/>
      <c r="X49" s="270"/>
      <c r="AM49" s="354">
        <v>96</v>
      </c>
      <c r="AP49" s="171" t="b">
        <f t="shared" si="14"/>
        <v>1</v>
      </c>
      <c r="AQ49" s="171" t="b">
        <f t="shared" si="14"/>
        <v>1</v>
      </c>
      <c r="AR49" s="171" t="b">
        <f t="shared" si="8"/>
        <v>1</v>
      </c>
      <c r="AS49" s="171" t="b">
        <f t="shared" si="8"/>
        <v>1</v>
      </c>
      <c r="AT49" s="171" t="b">
        <f t="shared" si="9"/>
        <v>1</v>
      </c>
      <c r="AU49" s="171" t="b">
        <f t="shared" si="9"/>
        <v>0</v>
      </c>
      <c r="AV49" s="171" t="b">
        <f t="shared" si="10"/>
        <v>1</v>
      </c>
      <c r="AW49" s="171" t="b">
        <f t="shared" si="10"/>
        <v>1</v>
      </c>
      <c r="AY49" s="354">
        <f t="shared" si="11"/>
        <v>-46</v>
      </c>
      <c r="BG49" s="356"/>
      <c r="BK49" s="356"/>
    </row>
    <row r="50" spans="1:63" ht="32.25" thickBot="1" x14ac:dyDescent="0.3">
      <c r="A50" s="357" t="s">
        <v>179</v>
      </c>
      <c r="B50" s="358" t="s">
        <v>180</v>
      </c>
      <c r="C50" s="262">
        <v>7</v>
      </c>
      <c r="D50" s="288"/>
      <c r="E50" s="289"/>
      <c r="F50" s="290"/>
      <c r="G50" s="284">
        <v>6</v>
      </c>
      <c r="H50" s="285">
        <f>G50*30</f>
        <v>180</v>
      </c>
      <c r="I50" s="387">
        <v>8</v>
      </c>
      <c r="J50" s="345" t="s">
        <v>96</v>
      </c>
      <c r="K50" s="345"/>
      <c r="L50" s="345" t="s">
        <v>96</v>
      </c>
      <c r="M50" s="346">
        <f t="shared" si="13"/>
        <v>172</v>
      </c>
      <c r="N50" s="359"/>
      <c r="O50" s="360"/>
      <c r="P50" s="361"/>
      <c r="Q50" s="268"/>
      <c r="R50" s="362"/>
      <c r="S50" s="361"/>
      <c r="T50" s="268"/>
      <c r="U50" s="360"/>
      <c r="V50" s="361"/>
      <c r="W50" s="268" t="s">
        <v>104</v>
      </c>
      <c r="X50" s="270"/>
      <c r="AM50" s="354">
        <v>120</v>
      </c>
      <c r="AP50" s="171" t="b">
        <f t="shared" si="14"/>
        <v>1</v>
      </c>
      <c r="AQ50" s="171" t="b">
        <f t="shared" si="14"/>
        <v>1</v>
      </c>
      <c r="AR50" s="171" t="b">
        <f t="shared" si="8"/>
        <v>1</v>
      </c>
      <c r="AS50" s="171" t="b">
        <f t="shared" si="8"/>
        <v>1</v>
      </c>
      <c r="AT50" s="171" t="b">
        <f t="shared" si="9"/>
        <v>1</v>
      </c>
      <c r="AU50" s="171" t="b">
        <f t="shared" si="9"/>
        <v>1</v>
      </c>
      <c r="AV50" s="171" t="b">
        <f t="shared" si="10"/>
        <v>0</v>
      </c>
      <c r="AW50" s="171" t="b">
        <f t="shared" si="10"/>
        <v>1</v>
      </c>
      <c r="AY50" s="354">
        <f t="shared" si="11"/>
        <v>-52</v>
      </c>
      <c r="BG50" s="356"/>
      <c r="BK50" s="356"/>
    </row>
    <row r="51" spans="1:63" ht="16.5" thickBot="1" x14ac:dyDescent="0.3">
      <c r="A51" s="357" t="s">
        <v>181</v>
      </c>
      <c r="B51" s="365" t="s">
        <v>182</v>
      </c>
      <c r="C51" s="293">
        <v>7</v>
      </c>
      <c r="D51" s="288"/>
      <c r="E51" s="289"/>
      <c r="F51" s="294"/>
      <c r="G51" s="284">
        <v>6</v>
      </c>
      <c r="H51" s="285">
        <v>180</v>
      </c>
      <c r="I51" s="387">
        <v>8</v>
      </c>
      <c r="J51" s="345" t="s">
        <v>96</v>
      </c>
      <c r="K51" s="345"/>
      <c r="L51" s="345" t="s">
        <v>96</v>
      </c>
      <c r="M51" s="346">
        <v>120</v>
      </c>
      <c r="N51" s="359"/>
      <c r="O51" s="360"/>
      <c r="P51" s="361"/>
      <c r="Q51" s="268"/>
      <c r="R51" s="362"/>
      <c r="S51" s="361"/>
      <c r="T51" s="268"/>
      <c r="U51" s="360"/>
      <c r="V51" s="361"/>
      <c r="W51" s="268" t="s">
        <v>104</v>
      </c>
      <c r="X51" s="270"/>
      <c r="AP51" s="171"/>
      <c r="AQ51" s="171"/>
      <c r="AR51" s="171"/>
      <c r="AS51" s="171"/>
      <c r="AT51" s="171"/>
      <c r="AU51" s="171"/>
      <c r="AV51" s="171"/>
      <c r="AW51" s="171"/>
      <c r="BG51" s="356"/>
      <c r="BK51" s="356"/>
    </row>
    <row r="52" spans="1:63" ht="16.5" thickBot="1" x14ac:dyDescent="0.3">
      <c r="A52" s="357" t="s">
        <v>183</v>
      </c>
      <c r="B52" s="365" t="s">
        <v>184</v>
      </c>
      <c r="C52" s="293"/>
      <c r="D52" s="288">
        <v>7</v>
      </c>
      <c r="E52" s="289"/>
      <c r="F52" s="294"/>
      <c r="G52" s="284">
        <v>3</v>
      </c>
      <c r="H52" s="285">
        <f>G52*30</f>
        <v>90</v>
      </c>
      <c r="I52" s="268">
        <v>8</v>
      </c>
      <c r="J52" s="288" t="s">
        <v>96</v>
      </c>
      <c r="K52" s="288"/>
      <c r="L52" s="288" t="s">
        <v>96</v>
      </c>
      <c r="M52" s="346">
        <f>H52-I52</f>
        <v>82</v>
      </c>
      <c r="N52" s="359"/>
      <c r="O52" s="360"/>
      <c r="P52" s="361"/>
      <c r="Q52" s="268"/>
      <c r="R52" s="389"/>
      <c r="S52" s="390"/>
      <c r="T52" s="268"/>
      <c r="U52" s="360"/>
      <c r="V52" s="361"/>
      <c r="W52" s="268" t="s">
        <v>104</v>
      </c>
      <c r="X52" s="270"/>
      <c r="AM52" s="354">
        <v>90</v>
      </c>
      <c r="AP52" s="171" t="b">
        <f>ISBLANK(N52)</f>
        <v>1</v>
      </c>
      <c r="AQ52" s="171" t="b">
        <f>ISBLANK(O52)</f>
        <v>1</v>
      </c>
      <c r="AR52" s="171" t="b">
        <f>ISBLANK(Q52)</f>
        <v>1</v>
      </c>
      <c r="AS52" s="171" t="b">
        <f>ISBLANK(R52)</f>
        <v>1</v>
      </c>
      <c r="AT52" s="171" t="b">
        <f>ISBLANK(T52)</f>
        <v>1</v>
      </c>
      <c r="AU52" s="171" t="b">
        <f>ISBLANK(U52)</f>
        <v>1</v>
      </c>
      <c r="AV52" s="171" t="b">
        <f>ISBLANK(W52)</f>
        <v>0</v>
      </c>
      <c r="AW52" s="171" t="b">
        <f>ISBLANK(X52)</f>
        <v>1</v>
      </c>
      <c r="AY52" s="354">
        <f>AM52-M52</f>
        <v>8</v>
      </c>
      <c r="BG52" s="391"/>
      <c r="BK52" s="391"/>
    </row>
    <row r="53" spans="1:63" s="170" customFormat="1" ht="16.5" thickBot="1" x14ac:dyDescent="0.3">
      <c r="A53" s="320" t="s">
        <v>185</v>
      </c>
      <c r="B53" s="392"/>
      <c r="C53" s="392"/>
      <c r="D53" s="392"/>
      <c r="E53" s="392"/>
      <c r="F53" s="321"/>
      <c r="G53" s="393">
        <f>SUM(G31:G36)+SUM(G39:G45)+ SUM(G48:G52)</f>
        <v>101</v>
      </c>
      <c r="H53" s="393">
        <f t="shared" ref="H53:M53" si="15">SUM(H31:H36)+SUM(H39:H45)+ SUM(H48:H52)</f>
        <v>3030</v>
      </c>
      <c r="I53" s="393">
        <f t="shared" si="15"/>
        <v>152</v>
      </c>
      <c r="J53" s="393">
        <v>72</v>
      </c>
      <c r="K53" s="393">
        <f t="shared" si="15"/>
        <v>0</v>
      </c>
      <c r="L53" s="393">
        <v>84</v>
      </c>
      <c r="M53" s="393">
        <f t="shared" si="15"/>
        <v>2774</v>
      </c>
      <c r="N53" s="394">
        <f t="shared" ref="N53:X53" si="16">SUM(N31:N52)</f>
        <v>0</v>
      </c>
      <c r="O53" s="395" t="s">
        <v>186</v>
      </c>
      <c r="P53" s="396"/>
      <c r="Q53" s="394" t="s">
        <v>187</v>
      </c>
      <c r="R53" s="395" t="s">
        <v>186</v>
      </c>
      <c r="S53" s="396"/>
      <c r="T53" s="394" t="s">
        <v>186</v>
      </c>
      <c r="U53" s="395" t="s">
        <v>188</v>
      </c>
      <c r="V53" s="396"/>
      <c r="W53" s="394" t="s">
        <v>186</v>
      </c>
      <c r="X53" s="394">
        <f t="shared" si="16"/>
        <v>0</v>
      </c>
      <c r="AN53" s="170" t="s">
        <v>189</v>
      </c>
      <c r="AP53" s="397">
        <f>SUMIF(AP31:AP52,FALSE,$G31:$G52)</f>
        <v>0</v>
      </c>
      <c r="AQ53" s="397">
        <f t="shared" ref="AQ53:AW53" si="17">SUMIF(AQ31:AQ52,FALSE,$G31:$G52)</f>
        <v>23</v>
      </c>
      <c r="AR53" s="397">
        <f t="shared" si="17"/>
        <v>13</v>
      </c>
      <c r="AS53" s="397">
        <f t="shared" si="17"/>
        <v>17</v>
      </c>
      <c r="AT53" s="397">
        <f t="shared" si="17"/>
        <v>22</v>
      </c>
      <c r="AU53" s="397">
        <f t="shared" si="17"/>
        <v>16</v>
      </c>
      <c r="AV53" s="397">
        <f t="shared" si="17"/>
        <v>9</v>
      </c>
      <c r="AW53" s="397">
        <f t="shared" si="17"/>
        <v>0</v>
      </c>
    </row>
    <row r="54" spans="1:63" s="170" customFormat="1" x14ac:dyDescent="0.25">
      <c r="A54" s="398" t="s">
        <v>190</v>
      </c>
      <c r="B54" s="399"/>
      <c r="C54" s="399"/>
      <c r="D54" s="399"/>
      <c r="E54" s="399"/>
      <c r="F54" s="399"/>
      <c r="G54" s="399"/>
      <c r="H54" s="399"/>
      <c r="I54" s="400"/>
      <c r="J54" s="400"/>
      <c r="K54" s="400"/>
      <c r="L54" s="400"/>
      <c r="M54" s="400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401"/>
      <c r="AP54" s="171"/>
      <c r="AQ54" s="171"/>
      <c r="AR54" s="171"/>
      <c r="AS54" s="171"/>
      <c r="AT54" s="171"/>
      <c r="AU54" s="171"/>
      <c r="AV54" s="171"/>
    </row>
    <row r="55" spans="1:63" x14ac:dyDescent="0.25">
      <c r="A55" s="280" t="s">
        <v>191</v>
      </c>
      <c r="B55" s="402" t="s">
        <v>56</v>
      </c>
      <c r="C55" s="403"/>
      <c r="D55" s="404">
        <v>6</v>
      </c>
      <c r="E55" s="405"/>
      <c r="F55" s="406"/>
      <c r="G55" s="407">
        <v>6</v>
      </c>
      <c r="H55" s="408">
        <f>G55*30</f>
        <v>180</v>
      </c>
      <c r="I55" s="262">
        <f>J55+K55+L55</f>
        <v>0</v>
      </c>
      <c r="J55" s="288"/>
      <c r="K55" s="288"/>
      <c r="L55" s="288"/>
      <c r="M55" s="294">
        <f>H55-I55</f>
        <v>180</v>
      </c>
      <c r="N55" s="409"/>
      <c r="O55" s="410"/>
      <c r="P55" s="411"/>
      <c r="Q55" s="412"/>
      <c r="R55" s="413"/>
      <c r="S55" s="414"/>
      <c r="T55" s="412"/>
      <c r="U55" s="415" t="s">
        <v>192</v>
      </c>
      <c r="V55" s="416"/>
      <c r="W55" s="412"/>
      <c r="X55" s="417"/>
      <c r="AN55" s="170" t="s">
        <v>79</v>
      </c>
      <c r="AO55" s="355">
        <v>4.5</v>
      </c>
      <c r="AQ55" s="171"/>
      <c r="AS55" s="171" t="b">
        <f>ISBLANK(R55)</f>
        <v>1</v>
      </c>
      <c r="AU55" s="171" t="b">
        <f>ISBLANK(U55)</f>
        <v>0</v>
      </c>
      <c r="AW55" s="171" t="b">
        <f>ISBLANK(X55)</f>
        <v>1</v>
      </c>
    </row>
    <row r="56" spans="1:63" s="170" customFormat="1" ht="16.5" thickBot="1" x14ac:dyDescent="0.3">
      <c r="A56" s="419" t="s">
        <v>193</v>
      </c>
      <c r="B56" s="420" t="s">
        <v>194</v>
      </c>
      <c r="C56" s="421"/>
      <c r="D56" s="422">
        <v>8</v>
      </c>
      <c r="E56" s="423"/>
      <c r="F56" s="424"/>
      <c r="G56" s="425">
        <v>6</v>
      </c>
      <c r="H56" s="426">
        <f>G56*30</f>
        <v>180</v>
      </c>
      <c r="I56" s="427">
        <f>J56+K56+L56</f>
        <v>0</v>
      </c>
      <c r="J56" s="313"/>
      <c r="K56" s="313"/>
      <c r="L56" s="313"/>
      <c r="M56" s="314">
        <f>H56-I56</f>
        <v>180</v>
      </c>
      <c r="N56" s="428"/>
      <c r="O56" s="429"/>
      <c r="P56" s="414"/>
      <c r="Q56" s="430"/>
      <c r="R56" s="431"/>
      <c r="S56" s="432"/>
      <c r="T56" s="430"/>
      <c r="U56" s="429"/>
      <c r="V56" s="414"/>
      <c r="W56" s="430"/>
      <c r="X56" s="433" t="s">
        <v>192</v>
      </c>
      <c r="AN56" s="170" t="s">
        <v>80</v>
      </c>
      <c r="AO56" s="434">
        <v>4.5</v>
      </c>
      <c r="AP56" s="171"/>
      <c r="AQ56" s="171"/>
      <c r="AR56" s="171"/>
      <c r="AS56" s="171" t="b">
        <f>ISBLANK(R56)</f>
        <v>1</v>
      </c>
      <c r="AT56" s="171"/>
      <c r="AU56" s="171" t="b">
        <f>ISBLANK(U56)</f>
        <v>1</v>
      </c>
      <c r="AV56" s="171"/>
      <c r="AW56" s="171" t="b">
        <f>ISBLANK(X56)</f>
        <v>0</v>
      </c>
    </row>
    <row r="57" spans="1:63" s="170" customFormat="1" ht="16.5" thickBot="1" x14ac:dyDescent="0.3">
      <c r="A57" s="435" t="s">
        <v>195</v>
      </c>
      <c r="B57" s="400"/>
      <c r="C57" s="400"/>
      <c r="D57" s="400"/>
      <c r="E57" s="400"/>
      <c r="F57" s="436"/>
      <c r="G57" s="437">
        <f t="shared" ref="G57:X57" si="18">SUM(G55:G56)</f>
        <v>12</v>
      </c>
      <c r="H57" s="438">
        <f t="shared" si="18"/>
        <v>360</v>
      </c>
      <c r="I57" s="439">
        <f t="shared" si="18"/>
        <v>0</v>
      </c>
      <c r="J57" s="439">
        <f t="shared" si="18"/>
        <v>0</v>
      </c>
      <c r="K57" s="439">
        <f t="shared" si="18"/>
        <v>0</v>
      </c>
      <c r="L57" s="439">
        <f t="shared" si="18"/>
        <v>0</v>
      </c>
      <c r="M57" s="439">
        <f t="shared" si="18"/>
        <v>360</v>
      </c>
      <c r="N57" s="438">
        <f t="shared" si="18"/>
        <v>0</v>
      </c>
      <c r="O57" s="440">
        <f t="shared" si="18"/>
        <v>0</v>
      </c>
      <c r="P57" s="441"/>
      <c r="Q57" s="438">
        <f t="shared" si="18"/>
        <v>0</v>
      </c>
      <c r="R57" s="442">
        <f t="shared" si="18"/>
        <v>0</v>
      </c>
      <c r="S57" s="443"/>
      <c r="T57" s="438">
        <f t="shared" si="18"/>
        <v>0</v>
      </c>
      <c r="U57" s="440">
        <f t="shared" si="18"/>
        <v>0</v>
      </c>
      <c r="V57" s="441"/>
      <c r="W57" s="438">
        <f t="shared" si="18"/>
        <v>0</v>
      </c>
      <c r="X57" s="438">
        <f t="shared" si="18"/>
        <v>0</v>
      </c>
      <c r="AN57" s="170" t="s">
        <v>81</v>
      </c>
      <c r="AO57" s="434">
        <v>12</v>
      </c>
      <c r="AP57" s="329"/>
      <c r="AQ57" s="329"/>
      <c r="AR57" s="329"/>
      <c r="AS57" s="397">
        <v>4.5</v>
      </c>
      <c r="AT57" s="397"/>
      <c r="AU57" s="397">
        <v>4.5</v>
      </c>
      <c r="AV57" s="397"/>
      <c r="AW57" s="444">
        <v>6</v>
      </c>
    </row>
    <row r="58" spans="1:63" s="170" customFormat="1" ht="16.5" customHeight="1" thickBot="1" x14ac:dyDescent="0.3">
      <c r="A58" s="435" t="s">
        <v>196</v>
      </c>
      <c r="B58" s="400"/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400"/>
      <c r="N58" s="400"/>
      <c r="O58" s="400"/>
      <c r="P58" s="400"/>
      <c r="Q58" s="400"/>
      <c r="R58" s="400"/>
      <c r="S58" s="400"/>
      <c r="T58" s="400"/>
      <c r="U58" s="400"/>
      <c r="V58" s="400"/>
      <c r="W58" s="400"/>
      <c r="X58" s="436"/>
      <c r="AP58" s="171"/>
      <c r="AQ58" s="171"/>
      <c r="AR58" s="171"/>
      <c r="AS58" s="171"/>
      <c r="AT58" s="171"/>
      <c r="AU58" s="171"/>
      <c r="AV58" s="171"/>
    </row>
    <row r="59" spans="1:63" ht="16.5" customHeight="1" x14ac:dyDescent="0.25">
      <c r="A59" s="338" t="s">
        <v>197</v>
      </c>
      <c r="B59" s="445" t="s">
        <v>58</v>
      </c>
      <c r="C59" s="446"/>
      <c r="D59" s="447"/>
      <c r="E59" s="447"/>
      <c r="F59" s="448"/>
      <c r="G59" s="449">
        <v>6</v>
      </c>
      <c r="H59" s="450">
        <f>G59*30</f>
        <v>180</v>
      </c>
      <c r="I59" s="451">
        <f>J59+K59+L59</f>
        <v>0</v>
      </c>
      <c r="J59" s="452"/>
      <c r="K59" s="452"/>
      <c r="L59" s="452"/>
      <c r="M59" s="353">
        <f>H59-I59</f>
        <v>180</v>
      </c>
      <c r="N59" s="453"/>
      <c r="O59" s="454"/>
      <c r="P59" s="454"/>
      <c r="Q59" s="455"/>
      <c r="R59" s="456"/>
      <c r="S59" s="457"/>
      <c r="T59" s="455"/>
      <c r="U59" s="456"/>
      <c r="V59" s="457"/>
      <c r="W59" s="455"/>
      <c r="X59" s="458" t="s">
        <v>192</v>
      </c>
      <c r="AW59" s="171" t="b">
        <f>ISBLANK(X59)</f>
        <v>0</v>
      </c>
    </row>
    <row r="60" spans="1:63" ht="16.5" thickBot="1" x14ac:dyDescent="0.3">
      <c r="A60" s="459" t="s">
        <v>198</v>
      </c>
      <c r="B60" s="460"/>
      <c r="C60" s="460"/>
      <c r="D60" s="460"/>
      <c r="E60" s="460"/>
      <c r="F60" s="461"/>
      <c r="G60" s="462">
        <f>SUM(G59:G59)</f>
        <v>6</v>
      </c>
      <c r="H60" s="463">
        <f>SUM(H59:H59)</f>
        <v>180</v>
      </c>
      <c r="I60" s="463">
        <f>I59</f>
        <v>0</v>
      </c>
      <c r="J60" s="463">
        <f>J59</f>
        <v>0</v>
      </c>
      <c r="K60" s="463">
        <f>K59</f>
        <v>0</v>
      </c>
      <c r="L60" s="463">
        <f>L59</f>
        <v>0</v>
      </c>
      <c r="M60" s="463">
        <f>SUM(M59:M59)</f>
        <v>180</v>
      </c>
      <c r="N60" s="463">
        <f t="shared" ref="N60:W60" si="19">N59</f>
        <v>0</v>
      </c>
      <c r="O60" s="464">
        <f t="shared" si="19"/>
        <v>0</v>
      </c>
      <c r="P60" s="465"/>
      <c r="Q60" s="463">
        <f t="shared" si="19"/>
        <v>0</v>
      </c>
      <c r="R60" s="466">
        <f t="shared" si="19"/>
        <v>0</v>
      </c>
      <c r="S60" s="467"/>
      <c r="T60" s="463">
        <f t="shared" si="19"/>
        <v>0</v>
      </c>
      <c r="U60" s="466">
        <f t="shared" si="19"/>
        <v>0</v>
      </c>
      <c r="V60" s="467"/>
      <c r="W60" s="463">
        <f t="shared" si="19"/>
        <v>0</v>
      </c>
      <c r="X60" s="468">
        <v>0</v>
      </c>
      <c r="AW60" s="363">
        <v>6</v>
      </c>
    </row>
    <row r="61" spans="1:63" ht="16.5" thickBot="1" x14ac:dyDescent="0.3">
      <c r="A61" s="469" t="s">
        <v>199</v>
      </c>
      <c r="B61" s="470"/>
      <c r="C61" s="470"/>
      <c r="D61" s="470"/>
      <c r="E61" s="470"/>
      <c r="F61" s="470"/>
      <c r="G61" s="471">
        <f>G60+G57+G53+G28</f>
        <v>180</v>
      </c>
      <c r="H61" s="472">
        <f>H60+H57+H53+H28</f>
        <v>5340</v>
      </c>
      <c r="I61" s="472">
        <f t="shared" ref="I61:M61" si="20">I53+I28+I57+I60</f>
        <v>240</v>
      </c>
      <c r="J61" s="472">
        <f t="shared" si="20"/>
        <v>124</v>
      </c>
      <c r="K61" s="472">
        <f t="shared" si="20"/>
        <v>8</v>
      </c>
      <c r="L61" s="472">
        <f t="shared" si="20"/>
        <v>112</v>
      </c>
      <c r="M61" s="472">
        <f t="shared" si="20"/>
        <v>4846</v>
      </c>
      <c r="N61" s="473" t="s">
        <v>134</v>
      </c>
      <c r="O61" s="474" t="s">
        <v>200</v>
      </c>
      <c r="P61" s="475"/>
      <c r="Q61" s="473" t="s">
        <v>188</v>
      </c>
      <c r="R61" s="476" t="s">
        <v>186</v>
      </c>
      <c r="S61" s="477"/>
      <c r="T61" s="473" t="s">
        <v>186</v>
      </c>
      <c r="U61" s="476" t="s">
        <v>188</v>
      </c>
      <c r="V61" s="477"/>
      <c r="W61" s="473" t="s">
        <v>201</v>
      </c>
      <c r="X61" s="473" t="s">
        <v>96</v>
      </c>
      <c r="AS61" s="418">
        <f>AS57</f>
        <v>4.5</v>
      </c>
      <c r="AT61" s="418">
        <f>AT57</f>
        <v>0</v>
      </c>
      <c r="AU61" s="418">
        <f>AU57</f>
        <v>4.5</v>
      </c>
      <c r="AV61" s="418">
        <f>AV57</f>
        <v>0</v>
      </c>
      <c r="AW61" s="354">
        <v>12</v>
      </c>
    </row>
    <row r="62" spans="1:63" x14ac:dyDescent="0.25">
      <c r="A62" s="478" t="s">
        <v>202</v>
      </c>
      <c r="B62" s="479"/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79"/>
      <c r="S62" s="479"/>
      <c r="T62" s="479"/>
      <c r="U62" s="479"/>
      <c r="V62" s="479"/>
      <c r="W62" s="479"/>
      <c r="X62" s="480"/>
    </row>
    <row r="63" spans="1:63" ht="16.5" thickBot="1" x14ac:dyDescent="0.3">
      <c r="A63" s="481" t="s">
        <v>203</v>
      </c>
      <c r="B63" s="482"/>
      <c r="C63" s="482"/>
      <c r="D63" s="482"/>
      <c r="E63" s="482"/>
      <c r="F63" s="482"/>
      <c r="G63" s="482"/>
      <c r="H63" s="482"/>
      <c r="I63" s="482"/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241"/>
      <c r="V63" s="241"/>
      <c r="W63" s="241"/>
      <c r="X63" s="242"/>
    </row>
    <row r="64" spans="1:63" x14ac:dyDescent="0.25">
      <c r="A64" s="483" t="s">
        <v>204</v>
      </c>
      <c r="B64" s="484"/>
      <c r="C64" s="485"/>
      <c r="D64" s="485">
        <v>3</v>
      </c>
      <c r="E64" s="485"/>
      <c r="F64" s="485"/>
      <c r="G64" s="486">
        <v>4</v>
      </c>
      <c r="H64" s="487">
        <f>G64*30</f>
        <v>120</v>
      </c>
      <c r="I64" s="488">
        <v>4</v>
      </c>
      <c r="J64" s="488"/>
      <c r="K64" s="488"/>
      <c r="L64" s="488"/>
      <c r="M64" s="488">
        <f>H64-I64</f>
        <v>116</v>
      </c>
      <c r="N64" s="489"/>
      <c r="O64" s="360"/>
      <c r="P64" s="361"/>
      <c r="Q64" s="489" t="s">
        <v>96</v>
      </c>
      <c r="R64" s="490"/>
      <c r="S64" s="491"/>
      <c r="T64" s="492"/>
      <c r="U64" s="493"/>
      <c r="V64" s="493"/>
      <c r="W64" s="494"/>
      <c r="X64" s="494"/>
    </row>
    <row r="65" spans="1:51" x14ac:dyDescent="0.25">
      <c r="A65" s="483" t="s">
        <v>205</v>
      </c>
      <c r="B65" s="484"/>
      <c r="C65" s="485"/>
      <c r="D65" s="485">
        <v>4</v>
      </c>
      <c r="E65" s="485"/>
      <c r="F65" s="485"/>
      <c r="G65" s="486">
        <v>4</v>
      </c>
      <c r="H65" s="487">
        <f>G65*30</f>
        <v>120</v>
      </c>
      <c r="I65" s="488">
        <v>4</v>
      </c>
      <c r="J65" s="488"/>
      <c r="K65" s="488"/>
      <c r="L65" s="488"/>
      <c r="M65" s="488">
        <f>H65-I65</f>
        <v>116</v>
      </c>
      <c r="N65" s="489"/>
      <c r="O65" s="360"/>
      <c r="P65" s="361"/>
      <c r="Q65" s="489"/>
      <c r="R65" s="495" t="s">
        <v>96</v>
      </c>
      <c r="S65" s="496"/>
      <c r="T65" s="492"/>
      <c r="U65" s="493"/>
      <c r="V65" s="493"/>
      <c r="W65" s="494"/>
      <c r="X65" s="494"/>
    </row>
    <row r="66" spans="1:51" x14ac:dyDescent="0.25">
      <c r="A66" s="483" t="s">
        <v>206</v>
      </c>
      <c r="B66" s="484"/>
      <c r="C66" s="485"/>
      <c r="D66" s="485">
        <v>5</v>
      </c>
      <c r="E66" s="485"/>
      <c r="F66" s="485"/>
      <c r="G66" s="486">
        <v>4</v>
      </c>
      <c r="H66" s="487">
        <f>G66*30</f>
        <v>120</v>
      </c>
      <c r="I66" s="488">
        <v>4</v>
      </c>
      <c r="J66" s="488"/>
      <c r="K66" s="488"/>
      <c r="L66" s="488"/>
      <c r="M66" s="488">
        <f>H66-I66</f>
        <v>116</v>
      </c>
      <c r="N66" s="489"/>
      <c r="O66" s="360"/>
      <c r="P66" s="361"/>
      <c r="Q66" s="489"/>
      <c r="R66" s="495"/>
      <c r="S66" s="496"/>
      <c r="T66" s="492" t="s">
        <v>96</v>
      </c>
      <c r="U66" s="493"/>
      <c r="V66" s="493"/>
      <c r="W66" s="494"/>
      <c r="X66" s="494"/>
    </row>
    <row r="67" spans="1:51" ht="56.25" customHeight="1" x14ac:dyDescent="0.25">
      <c r="A67" s="483" t="s">
        <v>207</v>
      </c>
      <c r="B67" s="483"/>
      <c r="C67" s="485"/>
      <c r="D67" s="485" t="s">
        <v>126</v>
      </c>
      <c r="E67" s="485"/>
      <c r="F67" s="485"/>
      <c r="G67" s="486">
        <v>5</v>
      </c>
      <c r="H67" s="486">
        <f t="shared" ref="H67" si="21">G67*30</f>
        <v>150</v>
      </c>
      <c r="I67" s="497">
        <v>4</v>
      </c>
      <c r="J67" s="497"/>
      <c r="K67" s="497"/>
      <c r="L67" s="497"/>
      <c r="M67" s="497">
        <f t="shared" ref="M67" si="22">H67-I67</f>
        <v>146</v>
      </c>
      <c r="N67" s="498"/>
      <c r="O67" s="499"/>
      <c r="P67" s="500"/>
      <c r="Q67" s="498"/>
      <c r="R67" s="495" t="s">
        <v>96</v>
      </c>
      <c r="S67" s="496"/>
      <c r="T67" s="498"/>
      <c r="U67" s="493"/>
      <c r="V67" s="493"/>
      <c r="W67" s="494"/>
      <c r="X67" s="494"/>
    </row>
    <row r="68" spans="1:51" ht="16.5" thickBot="1" x14ac:dyDescent="0.3">
      <c r="A68" s="501" t="s">
        <v>208</v>
      </c>
      <c r="B68" s="502"/>
      <c r="C68" s="502"/>
      <c r="D68" s="502"/>
      <c r="E68" s="502"/>
      <c r="F68" s="503"/>
      <c r="G68" s="504">
        <f>SUM(G64:G66)</f>
        <v>12</v>
      </c>
      <c r="H68" s="504">
        <f>SUM(H64:H66)</f>
        <v>360</v>
      </c>
      <c r="I68" s="504">
        <f>SUM(I64:I66)</f>
        <v>12</v>
      </c>
      <c r="J68" s="505"/>
      <c r="K68" s="505"/>
      <c r="L68" s="505"/>
      <c r="M68" s="505">
        <f>SUM(M64:M66)</f>
        <v>348</v>
      </c>
      <c r="N68" s="505"/>
      <c r="O68" s="360"/>
      <c r="P68" s="361"/>
      <c r="Q68" s="505" t="s">
        <v>96</v>
      </c>
      <c r="R68" s="506" t="s">
        <v>96</v>
      </c>
      <c r="S68" s="507"/>
      <c r="T68" s="508" t="s">
        <v>96</v>
      </c>
      <c r="U68" s="509"/>
      <c r="V68" s="509"/>
      <c r="W68" s="510"/>
      <c r="X68" s="510"/>
      <c r="AP68" s="397" t="e">
        <f>SUMIF(#REF!,FALSE,#REF!)</f>
        <v>#REF!</v>
      </c>
      <c r="AQ68" s="397" t="e">
        <f>SUMIF(#REF!,FALSE,#REF!)</f>
        <v>#REF!</v>
      </c>
      <c r="AR68" s="397" t="e">
        <f>SUMIF(#REF!,FALSE,#REF!)</f>
        <v>#REF!</v>
      </c>
      <c r="AS68" s="397" t="e">
        <f>SUMIF(#REF!,FALSE,#REF!)</f>
        <v>#REF!</v>
      </c>
      <c r="AT68" s="397" t="e">
        <f>SUMIF(#REF!,FALSE,#REF!)</f>
        <v>#REF!</v>
      </c>
      <c r="AU68" s="397" t="e">
        <f>SUMIF(#REF!,FALSE,#REF!)</f>
        <v>#REF!</v>
      </c>
      <c r="AV68" s="397" t="e">
        <f>SUMIF(#REF!,FALSE,#REF!)</f>
        <v>#REF!</v>
      </c>
      <c r="AW68" s="397" t="e">
        <f>SUMIF(#REF!,FALSE,#REF!)</f>
        <v>#REF!</v>
      </c>
    </row>
    <row r="69" spans="1:51" ht="16.5" thickBot="1" x14ac:dyDescent="0.3">
      <c r="A69" s="481" t="s">
        <v>209</v>
      </c>
      <c r="B69" s="482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511"/>
      <c r="V69" s="511"/>
      <c r="W69" s="511"/>
      <c r="X69" s="512"/>
    </row>
    <row r="70" spans="1:51" ht="16.5" thickBot="1" x14ac:dyDescent="0.3">
      <c r="A70" s="483" t="s">
        <v>204</v>
      </c>
      <c r="B70" s="484"/>
      <c r="C70" s="485"/>
      <c r="D70" s="485">
        <v>3</v>
      </c>
      <c r="E70" s="485"/>
      <c r="F70" s="485"/>
      <c r="G70" s="486">
        <v>4</v>
      </c>
      <c r="H70" s="487">
        <f t="shared" ref="H70:H81" si="23">G70*30</f>
        <v>120</v>
      </c>
      <c r="I70" s="387">
        <v>8</v>
      </c>
      <c r="J70" s="345" t="s">
        <v>96</v>
      </c>
      <c r="K70" s="345"/>
      <c r="L70" s="345" t="s">
        <v>96</v>
      </c>
      <c r="M70" s="488">
        <f t="shared" ref="M70:M81" si="24">H70-I70</f>
        <v>112</v>
      </c>
      <c r="N70" s="489"/>
      <c r="O70" s="360"/>
      <c r="P70" s="361"/>
      <c r="Q70" s="489" t="s">
        <v>104</v>
      </c>
      <c r="R70" s="490"/>
      <c r="S70" s="491"/>
      <c r="T70" s="492"/>
      <c r="U70" s="493"/>
      <c r="V70" s="493"/>
      <c r="W70" s="494"/>
      <c r="X70" s="494"/>
    </row>
    <row r="71" spans="1:51" ht="16.5" thickBot="1" x14ac:dyDescent="0.3">
      <c r="A71" s="483" t="s">
        <v>205</v>
      </c>
      <c r="B71" s="484"/>
      <c r="C71" s="485"/>
      <c r="D71" s="485">
        <v>4</v>
      </c>
      <c r="E71" s="485"/>
      <c r="F71" s="485"/>
      <c r="G71" s="486">
        <v>4</v>
      </c>
      <c r="H71" s="487">
        <f t="shared" si="23"/>
        <v>120</v>
      </c>
      <c r="I71" s="387">
        <v>8</v>
      </c>
      <c r="J71" s="345" t="s">
        <v>96</v>
      </c>
      <c r="K71" s="345"/>
      <c r="L71" s="345" t="s">
        <v>96</v>
      </c>
      <c r="M71" s="488">
        <f t="shared" si="24"/>
        <v>112</v>
      </c>
      <c r="N71" s="489"/>
      <c r="O71" s="360"/>
      <c r="P71" s="361"/>
      <c r="Q71" s="489"/>
      <c r="R71" s="495" t="s">
        <v>104</v>
      </c>
      <c r="S71" s="496"/>
      <c r="T71" s="492"/>
      <c r="U71" s="493"/>
      <c r="V71" s="493"/>
      <c r="W71" s="494"/>
      <c r="X71" s="494"/>
    </row>
    <row r="72" spans="1:51" ht="16.5" thickBot="1" x14ac:dyDescent="0.3">
      <c r="A72" s="483" t="s">
        <v>206</v>
      </c>
      <c r="B72" s="484"/>
      <c r="C72" s="485"/>
      <c r="D72" s="485">
        <v>5</v>
      </c>
      <c r="E72" s="485"/>
      <c r="F72" s="485"/>
      <c r="G72" s="486">
        <v>4</v>
      </c>
      <c r="H72" s="487">
        <f t="shared" si="23"/>
        <v>120</v>
      </c>
      <c r="I72" s="387">
        <v>8</v>
      </c>
      <c r="J72" s="345" t="s">
        <v>96</v>
      </c>
      <c r="K72" s="345"/>
      <c r="L72" s="345" t="s">
        <v>96</v>
      </c>
      <c r="M72" s="488">
        <f t="shared" si="24"/>
        <v>112</v>
      </c>
      <c r="N72" s="489"/>
      <c r="O72" s="360"/>
      <c r="P72" s="361"/>
      <c r="Q72" s="489"/>
      <c r="R72" s="495"/>
      <c r="S72" s="496"/>
      <c r="T72" s="492" t="s">
        <v>104</v>
      </c>
      <c r="U72" s="493"/>
      <c r="V72" s="493"/>
      <c r="W72" s="494"/>
      <c r="X72" s="494"/>
    </row>
    <row r="73" spans="1:51" ht="16.5" thickBot="1" x14ac:dyDescent="0.3">
      <c r="A73" s="483" t="s">
        <v>210</v>
      </c>
      <c r="B73" s="484"/>
      <c r="C73" s="485"/>
      <c r="D73" s="485">
        <v>6</v>
      </c>
      <c r="E73" s="485"/>
      <c r="F73" s="485"/>
      <c r="G73" s="486">
        <v>4</v>
      </c>
      <c r="H73" s="487">
        <f t="shared" si="23"/>
        <v>120</v>
      </c>
      <c r="I73" s="387">
        <v>8</v>
      </c>
      <c r="J73" s="345" t="s">
        <v>96</v>
      </c>
      <c r="K73" s="345"/>
      <c r="L73" s="345" t="s">
        <v>96</v>
      </c>
      <c r="M73" s="488">
        <f t="shared" si="24"/>
        <v>112</v>
      </c>
      <c r="N73" s="489"/>
      <c r="O73" s="360"/>
      <c r="P73" s="361"/>
      <c r="Q73" s="489"/>
      <c r="R73" s="495"/>
      <c r="S73" s="496"/>
      <c r="T73" s="492"/>
      <c r="U73" s="493" t="s">
        <v>104</v>
      </c>
      <c r="V73" s="493"/>
      <c r="W73" s="494"/>
      <c r="X73" s="494"/>
    </row>
    <row r="74" spans="1:51" ht="16.5" thickBot="1" x14ac:dyDescent="0.3">
      <c r="A74" s="483" t="s">
        <v>211</v>
      </c>
      <c r="B74" s="484"/>
      <c r="C74" s="485"/>
      <c r="D74" s="485">
        <v>6</v>
      </c>
      <c r="E74" s="485"/>
      <c r="F74" s="485"/>
      <c r="G74" s="486">
        <v>4</v>
      </c>
      <c r="H74" s="487">
        <f t="shared" si="23"/>
        <v>120</v>
      </c>
      <c r="I74" s="387">
        <v>8</v>
      </c>
      <c r="J74" s="345" t="s">
        <v>96</v>
      </c>
      <c r="K74" s="345"/>
      <c r="L74" s="345" t="s">
        <v>96</v>
      </c>
      <c r="M74" s="488">
        <f t="shared" si="24"/>
        <v>112</v>
      </c>
      <c r="N74" s="489"/>
      <c r="O74" s="360"/>
      <c r="P74" s="361"/>
      <c r="Q74" s="489"/>
      <c r="R74" s="495"/>
      <c r="S74" s="496"/>
      <c r="T74" s="492"/>
      <c r="U74" s="493" t="s">
        <v>104</v>
      </c>
      <c r="V74" s="493"/>
      <c r="W74" s="494"/>
      <c r="X74" s="494"/>
    </row>
    <row r="75" spans="1:51" ht="16.5" thickBot="1" x14ac:dyDescent="0.3">
      <c r="A75" s="483" t="s">
        <v>212</v>
      </c>
      <c r="B75" s="484"/>
      <c r="C75" s="485"/>
      <c r="D75" s="485">
        <v>7</v>
      </c>
      <c r="E75" s="485"/>
      <c r="F75" s="485"/>
      <c r="G75" s="486">
        <v>4</v>
      </c>
      <c r="H75" s="487">
        <f t="shared" si="23"/>
        <v>120</v>
      </c>
      <c r="I75" s="387">
        <v>8</v>
      </c>
      <c r="J75" s="345" t="s">
        <v>96</v>
      </c>
      <c r="K75" s="345"/>
      <c r="L75" s="345" t="s">
        <v>96</v>
      </c>
      <c r="M75" s="488">
        <f t="shared" si="24"/>
        <v>112</v>
      </c>
      <c r="N75" s="489"/>
      <c r="O75" s="360"/>
      <c r="P75" s="361"/>
      <c r="Q75" s="489"/>
      <c r="R75" s="495"/>
      <c r="S75" s="496"/>
      <c r="T75" s="492"/>
      <c r="U75" s="493"/>
      <c r="V75" s="493"/>
      <c r="W75" s="494" t="s">
        <v>104</v>
      </c>
      <c r="X75" s="494"/>
    </row>
    <row r="76" spans="1:51" ht="16.5" thickBot="1" x14ac:dyDescent="0.3">
      <c r="A76" s="483" t="s">
        <v>213</v>
      </c>
      <c r="B76" s="484"/>
      <c r="C76" s="485"/>
      <c r="D76" s="485">
        <v>7</v>
      </c>
      <c r="E76" s="485"/>
      <c r="F76" s="485"/>
      <c r="G76" s="486">
        <v>4</v>
      </c>
      <c r="H76" s="487">
        <f t="shared" si="23"/>
        <v>120</v>
      </c>
      <c r="I76" s="387">
        <v>8</v>
      </c>
      <c r="J76" s="345" t="s">
        <v>96</v>
      </c>
      <c r="K76" s="345"/>
      <c r="L76" s="345" t="s">
        <v>96</v>
      </c>
      <c r="M76" s="488">
        <f t="shared" si="24"/>
        <v>112</v>
      </c>
      <c r="N76" s="489"/>
      <c r="O76" s="360"/>
      <c r="P76" s="361"/>
      <c r="Q76" s="489"/>
      <c r="R76" s="495"/>
      <c r="S76" s="496"/>
      <c r="T76" s="492"/>
      <c r="U76" s="493"/>
      <c r="V76" s="493"/>
      <c r="W76" s="494" t="s">
        <v>104</v>
      </c>
      <c r="X76" s="494"/>
    </row>
    <row r="77" spans="1:51" ht="16.5" thickBot="1" x14ac:dyDescent="0.3">
      <c r="A77" s="483" t="s">
        <v>214</v>
      </c>
      <c r="B77" s="484"/>
      <c r="C77" s="485"/>
      <c r="D77" s="485">
        <v>7</v>
      </c>
      <c r="E77" s="485"/>
      <c r="F77" s="485"/>
      <c r="G77" s="486">
        <v>4</v>
      </c>
      <c r="H77" s="487">
        <f t="shared" si="23"/>
        <v>120</v>
      </c>
      <c r="I77" s="387">
        <v>8</v>
      </c>
      <c r="J77" s="345" t="s">
        <v>96</v>
      </c>
      <c r="K77" s="345"/>
      <c r="L77" s="345" t="s">
        <v>96</v>
      </c>
      <c r="M77" s="488">
        <f t="shared" si="24"/>
        <v>112</v>
      </c>
      <c r="N77" s="489"/>
      <c r="O77" s="360"/>
      <c r="P77" s="361"/>
      <c r="Q77" s="489"/>
      <c r="R77" s="495"/>
      <c r="S77" s="496"/>
      <c r="T77" s="492"/>
      <c r="U77" s="493"/>
      <c r="V77" s="493"/>
      <c r="W77" s="494" t="s">
        <v>104</v>
      </c>
      <c r="X77" s="494"/>
    </row>
    <row r="78" spans="1:51" ht="16.5" thickBot="1" x14ac:dyDescent="0.3">
      <c r="A78" s="483" t="s">
        <v>215</v>
      </c>
      <c r="B78" s="484"/>
      <c r="C78" s="485"/>
      <c r="D78" s="485">
        <v>8</v>
      </c>
      <c r="E78" s="485"/>
      <c r="F78" s="485"/>
      <c r="G78" s="486">
        <v>4</v>
      </c>
      <c r="H78" s="487">
        <f t="shared" si="23"/>
        <v>120</v>
      </c>
      <c r="I78" s="387">
        <v>8</v>
      </c>
      <c r="J78" s="345" t="s">
        <v>96</v>
      </c>
      <c r="K78" s="345"/>
      <c r="L78" s="345" t="s">
        <v>96</v>
      </c>
      <c r="M78" s="488">
        <f t="shared" si="24"/>
        <v>112</v>
      </c>
      <c r="N78" s="489"/>
      <c r="O78" s="360"/>
      <c r="P78" s="361"/>
      <c r="Q78" s="489"/>
      <c r="R78" s="495"/>
      <c r="S78" s="496"/>
      <c r="T78" s="492"/>
      <c r="U78" s="493"/>
      <c r="V78" s="493"/>
      <c r="W78" s="494"/>
      <c r="X78" s="494" t="s">
        <v>104</v>
      </c>
      <c r="AY78" s="354" t="s">
        <v>216</v>
      </c>
    </row>
    <row r="79" spans="1:51" ht="16.5" thickBot="1" x14ac:dyDescent="0.3">
      <c r="A79" s="483" t="s">
        <v>217</v>
      </c>
      <c r="B79" s="484"/>
      <c r="C79" s="485"/>
      <c r="D79" s="485">
        <v>8</v>
      </c>
      <c r="E79" s="485"/>
      <c r="F79" s="485"/>
      <c r="G79" s="486">
        <v>4</v>
      </c>
      <c r="H79" s="487">
        <f t="shared" si="23"/>
        <v>120</v>
      </c>
      <c r="I79" s="387">
        <v>8</v>
      </c>
      <c r="J79" s="345" t="s">
        <v>96</v>
      </c>
      <c r="K79" s="345"/>
      <c r="L79" s="345" t="s">
        <v>96</v>
      </c>
      <c r="M79" s="488">
        <f t="shared" si="24"/>
        <v>112</v>
      </c>
      <c r="N79" s="489"/>
      <c r="O79" s="360"/>
      <c r="P79" s="361"/>
      <c r="Q79" s="489"/>
      <c r="R79" s="495"/>
      <c r="S79" s="496"/>
      <c r="T79" s="492"/>
      <c r="U79" s="493"/>
      <c r="V79" s="493"/>
      <c r="W79" s="494"/>
      <c r="X79" s="494" t="s">
        <v>104</v>
      </c>
    </row>
    <row r="80" spans="1:51" ht="16.5" thickBot="1" x14ac:dyDescent="0.3">
      <c r="A80" s="483" t="s">
        <v>218</v>
      </c>
      <c r="B80" s="484"/>
      <c r="C80" s="513"/>
      <c r="D80" s="485">
        <v>8</v>
      </c>
      <c r="E80" s="485"/>
      <c r="F80" s="485"/>
      <c r="G80" s="486">
        <v>4</v>
      </c>
      <c r="H80" s="487">
        <f t="shared" si="23"/>
        <v>120</v>
      </c>
      <c r="I80" s="387">
        <v>8</v>
      </c>
      <c r="J80" s="345" t="s">
        <v>96</v>
      </c>
      <c r="K80" s="345"/>
      <c r="L80" s="345" t="s">
        <v>96</v>
      </c>
      <c r="M80" s="488">
        <f t="shared" si="24"/>
        <v>112</v>
      </c>
      <c r="N80" s="489"/>
      <c r="O80" s="360"/>
      <c r="P80" s="361"/>
      <c r="Q80" s="489"/>
      <c r="R80" s="495"/>
      <c r="S80" s="496"/>
      <c r="T80" s="492"/>
      <c r="U80" s="493"/>
      <c r="V80" s="493"/>
      <c r="W80" s="494"/>
      <c r="X80" s="494" t="s">
        <v>104</v>
      </c>
    </row>
    <row r="81" spans="1:50" ht="16.5" thickBot="1" x14ac:dyDescent="0.3">
      <c r="A81" s="483" t="s">
        <v>219</v>
      </c>
      <c r="B81" s="484"/>
      <c r="C81" s="513"/>
      <c r="D81" s="485">
        <v>8</v>
      </c>
      <c r="E81" s="485"/>
      <c r="F81" s="485"/>
      <c r="G81" s="486">
        <v>4</v>
      </c>
      <c r="H81" s="487">
        <f t="shared" si="23"/>
        <v>120</v>
      </c>
      <c r="I81" s="387">
        <v>8</v>
      </c>
      <c r="J81" s="345" t="s">
        <v>96</v>
      </c>
      <c r="K81" s="345"/>
      <c r="L81" s="345" t="s">
        <v>96</v>
      </c>
      <c r="M81" s="488">
        <f t="shared" si="24"/>
        <v>112</v>
      </c>
      <c r="N81" s="489"/>
      <c r="O81" s="360"/>
      <c r="P81" s="361"/>
      <c r="Q81" s="489"/>
      <c r="R81" s="495"/>
      <c r="S81" s="496"/>
      <c r="T81" s="492"/>
      <c r="U81" s="493"/>
      <c r="V81" s="493"/>
      <c r="W81" s="494"/>
      <c r="X81" s="494" t="s">
        <v>104</v>
      </c>
    </row>
    <row r="82" spans="1:50" ht="16.5" thickBot="1" x14ac:dyDescent="0.3">
      <c r="A82" s="320" t="s">
        <v>220</v>
      </c>
      <c r="B82" s="392"/>
      <c r="C82" s="392"/>
      <c r="D82" s="392"/>
      <c r="E82" s="392"/>
      <c r="F82" s="321"/>
      <c r="G82" s="393">
        <f>SUM(G70:G81)</f>
        <v>48</v>
      </c>
      <c r="H82" s="393">
        <f t="shared" ref="H82:M82" si="25">SUM(H70:H81)</f>
        <v>1440</v>
      </c>
      <c r="I82" s="393">
        <f t="shared" si="25"/>
        <v>96</v>
      </c>
      <c r="J82" s="393">
        <f t="shared" si="25"/>
        <v>0</v>
      </c>
      <c r="K82" s="393">
        <f t="shared" si="25"/>
        <v>0</v>
      </c>
      <c r="L82" s="393">
        <f t="shared" si="25"/>
        <v>0</v>
      </c>
      <c r="M82" s="393">
        <f t="shared" si="25"/>
        <v>1344</v>
      </c>
      <c r="N82" s="393"/>
      <c r="O82" s="514"/>
      <c r="P82" s="515"/>
      <c r="Q82" s="393" t="s">
        <v>104</v>
      </c>
      <c r="R82" s="514" t="s">
        <v>104</v>
      </c>
      <c r="S82" s="515"/>
      <c r="T82" s="393" t="s">
        <v>104</v>
      </c>
      <c r="U82" s="395" t="s">
        <v>187</v>
      </c>
      <c r="V82" s="396"/>
      <c r="W82" s="393" t="s">
        <v>186</v>
      </c>
      <c r="X82" s="394" t="s">
        <v>221</v>
      </c>
      <c r="AP82" s="397" t="e">
        <f>SUMIF(#REF!,FALSE,#REF!)</f>
        <v>#REF!</v>
      </c>
      <c r="AQ82" s="397" t="e">
        <f>SUMIF(#REF!,FALSE,#REF!)</f>
        <v>#REF!</v>
      </c>
      <c r="AR82" s="397" t="e">
        <f>SUMIF(#REF!,FALSE,#REF!)</f>
        <v>#REF!</v>
      </c>
      <c r="AS82" s="397" t="e">
        <f>SUMIF(#REF!,FALSE,#REF!)</f>
        <v>#REF!</v>
      </c>
      <c r="AT82" s="397" t="e">
        <f>SUMIF(#REF!,FALSE,#REF!)</f>
        <v>#REF!</v>
      </c>
      <c r="AU82" s="397" t="e">
        <f>SUMIF(#REF!,FALSE,#REF!)</f>
        <v>#REF!</v>
      </c>
      <c r="AV82" s="397" t="e">
        <f>SUMIF(#REF!,FALSE,#REF!)</f>
        <v>#REF!</v>
      </c>
      <c r="AW82" s="397" t="e">
        <f>SUMIF(#REF!,FALSE,#REF!)</f>
        <v>#REF!</v>
      </c>
    </row>
    <row r="83" spans="1:50" s="170" customFormat="1" ht="16.5" thickBot="1" x14ac:dyDescent="0.3">
      <c r="A83" s="516" t="s">
        <v>222</v>
      </c>
      <c r="B83" s="517"/>
      <c r="C83" s="517"/>
      <c r="D83" s="517"/>
      <c r="E83" s="517"/>
      <c r="F83" s="518"/>
      <c r="G83" s="519">
        <f t="shared" ref="G83:O83" si="26">G82+G68</f>
        <v>60</v>
      </c>
      <c r="H83" s="520">
        <f t="shared" si="26"/>
        <v>1800</v>
      </c>
      <c r="I83" s="520">
        <f t="shared" si="26"/>
        <v>108</v>
      </c>
      <c r="J83" s="520">
        <f t="shared" si="26"/>
        <v>0</v>
      </c>
      <c r="K83" s="520">
        <f t="shared" si="26"/>
        <v>0</v>
      </c>
      <c r="L83" s="520">
        <f t="shared" si="26"/>
        <v>0</v>
      </c>
      <c r="M83" s="520">
        <f t="shared" si="26"/>
        <v>1692</v>
      </c>
      <c r="N83" s="394">
        <f t="shared" si="26"/>
        <v>0</v>
      </c>
      <c r="O83" s="395">
        <f t="shared" si="26"/>
        <v>0</v>
      </c>
      <c r="P83" s="396"/>
      <c r="Q83" s="394" t="s">
        <v>135</v>
      </c>
      <c r="R83" s="395" t="s">
        <v>135</v>
      </c>
      <c r="S83" s="396"/>
      <c r="T83" s="394" t="s">
        <v>135</v>
      </c>
      <c r="U83" s="395" t="s">
        <v>187</v>
      </c>
      <c r="V83" s="396"/>
      <c r="W83" s="394" t="s">
        <v>186</v>
      </c>
      <c r="X83" s="394" t="s">
        <v>221</v>
      </c>
      <c r="Y83" s="521">
        <v>22</v>
      </c>
      <c r="Z83" s="522">
        <v>22</v>
      </c>
      <c r="AP83" s="171"/>
      <c r="AQ83" s="171"/>
      <c r="AR83" s="171"/>
      <c r="AS83" s="171"/>
      <c r="AT83" s="171"/>
      <c r="AU83" s="171"/>
      <c r="AV83" s="171"/>
    </row>
    <row r="84" spans="1:50" s="170" customFormat="1" ht="16.5" thickBot="1" x14ac:dyDescent="0.3">
      <c r="A84" s="523" t="s">
        <v>223</v>
      </c>
      <c r="B84" s="523"/>
      <c r="C84" s="523"/>
      <c r="D84" s="523"/>
      <c r="E84" s="523"/>
      <c r="F84" s="523"/>
      <c r="G84" s="519">
        <f t="shared" ref="G84:M84" si="27">G83+G61</f>
        <v>240</v>
      </c>
      <c r="H84" s="520">
        <f t="shared" si="27"/>
        <v>7140</v>
      </c>
      <c r="I84" s="520">
        <f t="shared" si="27"/>
        <v>348</v>
      </c>
      <c r="J84" s="520">
        <f t="shared" si="27"/>
        <v>124</v>
      </c>
      <c r="K84" s="520">
        <f t="shared" si="27"/>
        <v>8</v>
      </c>
      <c r="L84" s="520">
        <f t="shared" si="27"/>
        <v>112</v>
      </c>
      <c r="M84" s="520">
        <f t="shared" si="27"/>
        <v>6538</v>
      </c>
      <c r="N84" s="394">
        <v>12</v>
      </c>
      <c r="O84" s="395" t="s">
        <v>200</v>
      </c>
      <c r="P84" s="396"/>
      <c r="Q84" s="394" t="s">
        <v>224</v>
      </c>
      <c r="R84" s="395" t="s">
        <v>200</v>
      </c>
      <c r="S84" s="396"/>
      <c r="T84" s="394" t="s">
        <v>200</v>
      </c>
      <c r="U84" s="395" t="s">
        <v>225</v>
      </c>
      <c r="V84" s="396"/>
      <c r="W84" s="524" t="s">
        <v>226</v>
      </c>
      <c r="X84" s="524" t="s">
        <v>200</v>
      </c>
      <c r="Y84" s="525">
        <f>Y83</f>
        <v>22</v>
      </c>
      <c r="Z84" s="526">
        <f>Z83</f>
        <v>22</v>
      </c>
      <c r="AP84" s="171"/>
      <c r="AQ84" s="171"/>
      <c r="AR84" s="171"/>
      <c r="AS84" s="171"/>
      <c r="AT84" s="171"/>
      <c r="AU84" s="171"/>
      <c r="AV84" s="171"/>
    </row>
    <row r="85" spans="1:50" s="170" customFormat="1" ht="16.5" thickBot="1" x14ac:dyDescent="0.3">
      <c r="A85" s="527" t="s">
        <v>227</v>
      </c>
      <c r="B85" s="527"/>
      <c r="C85" s="527"/>
      <c r="D85" s="527"/>
      <c r="E85" s="527"/>
      <c r="F85" s="527"/>
      <c r="G85" s="527"/>
      <c r="H85" s="527"/>
      <c r="I85" s="527"/>
      <c r="J85" s="527"/>
      <c r="K85" s="527"/>
      <c r="L85" s="527"/>
      <c r="M85" s="527"/>
      <c r="N85" s="394">
        <v>3</v>
      </c>
      <c r="O85" s="528">
        <v>4</v>
      </c>
      <c r="P85" s="529"/>
      <c r="Q85" s="530">
        <v>3</v>
      </c>
      <c r="R85" s="531">
        <v>3</v>
      </c>
      <c r="S85" s="532"/>
      <c r="T85" s="530">
        <v>3</v>
      </c>
      <c r="U85" s="528">
        <v>3</v>
      </c>
      <c r="V85" s="529"/>
      <c r="W85" s="530">
        <v>3</v>
      </c>
      <c r="X85" s="530">
        <v>3</v>
      </c>
      <c r="AP85" s="171"/>
      <c r="AQ85" s="171"/>
      <c r="AR85" s="171"/>
      <c r="AS85" s="171"/>
      <c r="AT85" s="171"/>
      <c r="AU85" s="171"/>
      <c r="AV85" s="171"/>
    </row>
    <row r="86" spans="1:50" s="170" customFormat="1" ht="16.5" thickBot="1" x14ac:dyDescent="0.3">
      <c r="A86" s="527" t="s">
        <v>228</v>
      </c>
      <c r="B86" s="527"/>
      <c r="C86" s="527"/>
      <c r="D86" s="527"/>
      <c r="E86" s="527"/>
      <c r="F86" s="527"/>
      <c r="G86" s="527"/>
      <c r="H86" s="527"/>
      <c r="I86" s="527"/>
      <c r="J86" s="527"/>
      <c r="K86" s="527"/>
      <c r="L86" s="527"/>
      <c r="M86" s="527"/>
      <c r="N86" s="472">
        <v>3</v>
      </c>
      <c r="O86" s="533">
        <v>2</v>
      </c>
      <c r="P86" s="534"/>
      <c r="Q86" s="535">
        <v>3</v>
      </c>
      <c r="R86" s="531">
        <v>4</v>
      </c>
      <c r="S86" s="532"/>
      <c r="T86" s="535">
        <v>4</v>
      </c>
      <c r="U86" s="533">
        <v>3</v>
      </c>
      <c r="V86" s="534"/>
      <c r="W86" s="535">
        <v>4</v>
      </c>
      <c r="X86" s="535">
        <v>2</v>
      </c>
      <c r="AP86" s="171"/>
      <c r="AQ86" s="171"/>
      <c r="AR86" s="171"/>
      <c r="AS86" s="171"/>
      <c r="AT86" s="171"/>
      <c r="AU86" s="171"/>
      <c r="AV86" s="171"/>
    </row>
    <row r="87" spans="1:50" s="170" customFormat="1" ht="16.5" thickBot="1" x14ac:dyDescent="0.3">
      <c r="A87" s="527" t="s">
        <v>229</v>
      </c>
      <c r="B87" s="527"/>
      <c r="C87" s="527"/>
      <c r="D87" s="527"/>
      <c r="E87" s="527"/>
      <c r="F87" s="527"/>
      <c r="G87" s="527"/>
      <c r="H87" s="527"/>
      <c r="I87" s="527"/>
      <c r="J87" s="527"/>
      <c r="K87" s="527"/>
      <c r="L87" s="527"/>
      <c r="M87" s="527"/>
      <c r="N87" s="536"/>
      <c r="O87" s="537"/>
      <c r="P87" s="538"/>
      <c r="Q87" s="539"/>
      <c r="R87" s="537"/>
      <c r="S87" s="538"/>
      <c r="T87" s="539"/>
      <c r="U87" s="540"/>
      <c r="V87" s="538"/>
      <c r="W87" s="539"/>
      <c r="X87" s="539"/>
      <c r="AP87" s="171" t="s">
        <v>230</v>
      </c>
      <c r="AQ87" s="171" t="s">
        <v>231</v>
      </c>
      <c r="AR87" s="171" t="s">
        <v>232</v>
      </c>
      <c r="AS87" s="171" t="s">
        <v>233</v>
      </c>
      <c r="AT87" s="171" t="s">
        <v>234</v>
      </c>
      <c r="AU87" s="171" t="s">
        <v>235</v>
      </c>
      <c r="AV87" s="171" t="s">
        <v>236</v>
      </c>
      <c r="AW87" s="171" t="s">
        <v>237</v>
      </c>
    </row>
    <row r="88" spans="1:50" s="170" customFormat="1" ht="16.5" thickBot="1" x14ac:dyDescent="0.3">
      <c r="A88" s="541" t="s">
        <v>238</v>
      </c>
      <c r="B88" s="541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2"/>
      <c r="O88" s="537"/>
      <c r="P88" s="538"/>
      <c r="Q88" s="543"/>
      <c r="R88" s="544">
        <v>1</v>
      </c>
      <c r="S88" s="545"/>
      <c r="T88" s="546"/>
      <c r="U88" s="547">
        <v>1</v>
      </c>
      <c r="V88" s="548"/>
      <c r="W88" s="546"/>
      <c r="X88" s="546"/>
      <c r="AO88" s="170" t="s">
        <v>239</v>
      </c>
      <c r="AP88" s="171"/>
      <c r="AQ88" s="171"/>
      <c r="AR88" s="171"/>
      <c r="AS88" s="171"/>
      <c r="AT88" s="171"/>
      <c r="AU88" s="171"/>
      <c r="AV88" s="171"/>
    </row>
    <row r="89" spans="1:50" s="170" customFormat="1" ht="16.5" thickBot="1" x14ac:dyDescent="0.3">
      <c r="A89" s="549" t="s">
        <v>240</v>
      </c>
      <c r="B89" s="550"/>
      <c r="C89" s="550"/>
      <c r="D89" s="550"/>
      <c r="E89" s="550"/>
      <c r="F89" s="550"/>
      <c r="G89" s="550"/>
      <c r="H89" s="550"/>
      <c r="I89" s="550"/>
      <c r="J89" s="550"/>
      <c r="K89" s="550"/>
      <c r="L89" s="550"/>
      <c r="M89" s="551"/>
      <c r="N89" s="552" t="s">
        <v>241</v>
      </c>
      <c r="O89" s="553"/>
      <c r="P89" s="554"/>
      <c r="Q89" s="555">
        <f>G61/G84*100</f>
        <v>75</v>
      </c>
      <c r="R89" s="556"/>
      <c r="S89" s="557"/>
      <c r="T89" s="555" t="s">
        <v>242</v>
      </c>
      <c r="U89" s="556"/>
      <c r="V89" s="557"/>
      <c r="W89" s="555">
        <f>G83/G84*100</f>
        <v>25</v>
      </c>
      <c r="X89" s="557"/>
      <c r="AO89" s="558" t="s">
        <v>243</v>
      </c>
      <c r="AP89" s="171">
        <f>AP28</f>
        <v>28</v>
      </c>
      <c r="AQ89" s="171">
        <f t="shared" ref="AQ89:AW89" si="28">AQ28</f>
        <v>10</v>
      </c>
      <c r="AR89" s="171">
        <f t="shared" si="28"/>
        <v>5</v>
      </c>
      <c r="AS89" s="171">
        <f t="shared" si="28"/>
        <v>0</v>
      </c>
      <c r="AT89" s="171">
        <f t="shared" si="28"/>
        <v>0</v>
      </c>
      <c r="AU89" s="171">
        <f t="shared" si="28"/>
        <v>0</v>
      </c>
      <c r="AV89" s="171">
        <f t="shared" si="28"/>
        <v>3</v>
      </c>
      <c r="AW89" s="171">
        <f t="shared" si="28"/>
        <v>2</v>
      </c>
      <c r="AX89" s="434">
        <f>SUM(AP89:AW89)</f>
        <v>48</v>
      </c>
    </row>
    <row r="90" spans="1:50" s="170" customFormat="1" x14ac:dyDescent="0.25">
      <c r="A90" s="559"/>
      <c r="B90" s="559"/>
      <c r="C90" s="559"/>
      <c r="D90" s="559"/>
      <c r="E90" s="559"/>
      <c r="F90" s="559"/>
      <c r="G90" s="559"/>
      <c r="H90" s="559"/>
      <c r="I90" s="559"/>
      <c r="J90" s="559"/>
      <c r="K90" s="559"/>
      <c r="L90" s="559"/>
      <c r="M90" s="559"/>
      <c r="N90" s="560"/>
      <c r="O90" s="560"/>
      <c r="P90" s="560"/>
      <c r="Q90" s="561"/>
      <c r="R90" s="561"/>
      <c r="S90" s="561"/>
      <c r="T90" s="560"/>
      <c r="U90" s="560"/>
      <c r="V90" s="560"/>
      <c r="W90" s="560"/>
      <c r="X90" s="560"/>
      <c r="AO90" s="558" t="s">
        <v>244</v>
      </c>
      <c r="AP90" s="171">
        <f>AP53</f>
        <v>0</v>
      </c>
      <c r="AQ90" s="171">
        <f t="shared" ref="AQ90:AW90" si="29">AQ53</f>
        <v>23</v>
      </c>
      <c r="AR90" s="171">
        <f t="shared" si="29"/>
        <v>13</v>
      </c>
      <c r="AS90" s="171">
        <f t="shared" si="29"/>
        <v>17</v>
      </c>
      <c r="AT90" s="171">
        <f t="shared" si="29"/>
        <v>22</v>
      </c>
      <c r="AU90" s="171">
        <f t="shared" si="29"/>
        <v>16</v>
      </c>
      <c r="AV90" s="171">
        <f t="shared" si="29"/>
        <v>9</v>
      </c>
      <c r="AW90" s="171">
        <f t="shared" si="29"/>
        <v>0</v>
      </c>
      <c r="AX90" s="434">
        <f>SUM(AP90:AW90)</f>
        <v>100</v>
      </c>
    </row>
    <row r="92" spans="1:50" x14ac:dyDescent="0.25">
      <c r="B92" s="562"/>
      <c r="C92" s="562"/>
      <c r="D92" s="562"/>
      <c r="E92" s="562"/>
      <c r="F92" s="562"/>
      <c r="G92" s="562"/>
      <c r="H92" s="562"/>
      <c r="I92" s="562"/>
      <c r="J92" s="562"/>
      <c r="K92" s="562"/>
    </row>
    <row r="93" spans="1:50" x14ac:dyDescent="0.25">
      <c r="B93" s="563" t="s">
        <v>245</v>
      </c>
      <c r="C93" s="563"/>
      <c r="D93" s="564"/>
      <c r="E93" s="565"/>
      <c r="F93" s="565"/>
      <c r="G93" s="565"/>
      <c r="H93" s="563"/>
      <c r="I93" s="566" t="s">
        <v>246</v>
      </c>
      <c r="J93" s="567"/>
      <c r="K93" s="567"/>
    </row>
    <row r="94" spans="1:50" x14ac:dyDescent="0.25">
      <c r="B94" s="563"/>
      <c r="C94" s="563"/>
      <c r="D94" s="568"/>
      <c r="E94" s="569"/>
      <c r="F94" s="569"/>
      <c r="G94" s="569"/>
      <c r="H94" s="563"/>
      <c r="I94" s="570"/>
      <c r="J94" s="571"/>
      <c r="K94" s="571"/>
    </row>
    <row r="95" spans="1:50" ht="24" customHeight="1" x14ac:dyDescent="0.25">
      <c r="B95" s="562"/>
      <c r="C95" s="562"/>
      <c r="D95" s="562"/>
      <c r="E95" s="562"/>
      <c r="F95" s="562"/>
      <c r="G95" s="562"/>
      <c r="H95" s="562"/>
      <c r="I95" s="562"/>
      <c r="J95" s="562"/>
      <c r="K95" s="562"/>
    </row>
    <row r="96" spans="1:50" x14ac:dyDescent="0.25">
      <c r="B96" s="563" t="s">
        <v>247</v>
      </c>
      <c r="C96" s="563"/>
      <c r="D96" s="564"/>
      <c r="E96" s="565"/>
      <c r="F96" s="565"/>
      <c r="G96" s="565"/>
      <c r="H96" s="563"/>
      <c r="I96" s="566" t="s">
        <v>248</v>
      </c>
      <c r="J96" s="567"/>
      <c r="K96" s="567"/>
    </row>
    <row r="97" spans="2:11" x14ac:dyDescent="0.25">
      <c r="B97" s="563"/>
      <c r="C97" s="563"/>
      <c r="D97" s="568"/>
      <c r="E97" s="569"/>
      <c r="F97" s="569"/>
      <c r="G97" s="569"/>
      <c r="H97" s="563"/>
      <c r="I97" s="563"/>
      <c r="J97"/>
      <c r="K97"/>
    </row>
    <row r="98" spans="2:11" ht="25.5" customHeight="1" x14ac:dyDescent="0.25">
      <c r="B98" s="562"/>
      <c r="C98" s="562"/>
      <c r="D98" s="562"/>
      <c r="E98" s="562"/>
      <c r="F98" s="562"/>
      <c r="G98" s="562"/>
      <c r="H98" s="562"/>
      <c r="I98" s="562"/>
      <c r="J98" s="562"/>
      <c r="K98" s="562"/>
    </row>
    <row r="99" spans="2:11" x14ac:dyDescent="0.25">
      <c r="B99" s="563" t="s">
        <v>249</v>
      </c>
      <c r="C99" s="563"/>
      <c r="D99" s="564"/>
      <c r="E99" s="565"/>
      <c r="F99" s="565"/>
      <c r="G99" s="565"/>
      <c r="H99" s="563"/>
      <c r="I99" s="566" t="s">
        <v>250</v>
      </c>
      <c r="J99" s="567"/>
      <c r="K99" s="567"/>
    </row>
  </sheetData>
  <mergeCells count="291">
    <mergeCell ref="W89:X89"/>
    <mergeCell ref="D93:G93"/>
    <mergeCell ref="I93:K93"/>
    <mergeCell ref="D96:G96"/>
    <mergeCell ref="I96:K96"/>
    <mergeCell ref="D99:G99"/>
    <mergeCell ref="I99:K99"/>
    <mergeCell ref="A88:M88"/>
    <mergeCell ref="O88:P88"/>
    <mergeCell ref="R88:S88"/>
    <mergeCell ref="U88:V88"/>
    <mergeCell ref="A89:M89"/>
    <mergeCell ref="N89:P89"/>
    <mergeCell ref="Q89:S89"/>
    <mergeCell ref="T89:V89"/>
    <mergeCell ref="A86:M86"/>
    <mergeCell ref="O86:P86"/>
    <mergeCell ref="R86:S86"/>
    <mergeCell ref="U86:V86"/>
    <mergeCell ref="A87:M87"/>
    <mergeCell ref="O87:P87"/>
    <mergeCell ref="R87:S87"/>
    <mergeCell ref="U87:V87"/>
    <mergeCell ref="A84:F84"/>
    <mergeCell ref="O84:P84"/>
    <mergeCell ref="R84:S84"/>
    <mergeCell ref="U84:V84"/>
    <mergeCell ref="A85:M85"/>
    <mergeCell ref="O85:P85"/>
    <mergeCell ref="R85:S85"/>
    <mergeCell ref="U85:V85"/>
    <mergeCell ref="A82:F82"/>
    <mergeCell ref="O82:P82"/>
    <mergeCell ref="R82:S82"/>
    <mergeCell ref="U82:V82"/>
    <mergeCell ref="A83:F83"/>
    <mergeCell ref="O83:P83"/>
    <mergeCell ref="R83:S83"/>
    <mergeCell ref="U83:V83"/>
    <mergeCell ref="A80:B80"/>
    <mergeCell ref="O80:P80"/>
    <mergeCell ref="R80:S80"/>
    <mergeCell ref="U80:V80"/>
    <mergeCell ref="A81:B81"/>
    <mergeCell ref="O81:P81"/>
    <mergeCell ref="R81:S81"/>
    <mergeCell ref="U81:V81"/>
    <mergeCell ref="A78:B78"/>
    <mergeCell ref="O78:P78"/>
    <mergeCell ref="R78:S78"/>
    <mergeCell ref="U78:V78"/>
    <mergeCell ref="A79:B79"/>
    <mergeCell ref="O79:P79"/>
    <mergeCell ref="R79:S79"/>
    <mergeCell ref="U79:V79"/>
    <mergeCell ref="A76:B76"/>
    <mergeCell ref="O76:P76"/>
    <mergeCell ref="R76:S76"/>
    <mergeCell ref="U76:V76"/>
    <mergeCell ref="A77:B77"/>
    <mergeCell ref="O77:P77"/>
    <mergeCell ref="R77:S77"/>
    <mergeCell ref="U77:V77"/>
    <mergeCell ref="A74:B74"/>
    <mergeCell ref="O74:P74"/>
    <mergeCell ref="R74:S74"/>
    <mergeCell ref="U74:V74"/>
    <mergeCell ref="A75:B75"/>
    <mergeCell ref="O75:P75"/>
    <mergeCell ref="R75:S75"/>
    <mergeCell ref="U75:V75"/>
    <mergeCell ref="A72:B72"/>
    <mergeCell ref="O72:P72"/>
    <mergeCell ref="R72:S72"/>
    <mergeCell ref="U72:V72"/>
    <mergeCell ref="A73:B73"/>
    <mergeCell ref="O73:P73"/>
    <mergeCell ref="R73:S73"/>
    <mergeCell ref="U73:V73"/>
    <mergeCell ref="A69:X69"/>
    <mergeCell ref="A70:B70"/>
    <mergeCell ref="O70:P70"/>
    <mergeCell ref="R70:S70"/>
    <mergeCell ref="U70:V70"/>
    <mergeCell ref="A71:B71"/>
    <mergeCell ref="O71:P71"/>
    <mergeCell ref="R71:S71"/>
    <mergeCell ref="U71:V71"/>
    <mergeCell ref="A67:B67"/>
    <mergeCell ref="R67:S67"/>
    <mergeCell ref="U67:V67"/>
    <mergeCell ref="A68:F68"/>
    <mergeCell ref="O68:P68"/>
    <mergeCell ref="R68:S68"/>
    <mergeCell ref="U68:V68"/>
    <mergeCell ref="A65:B65"/>
    <mergeCell ref="O65:P65"/>
    <mergeCell ref="R65:S65"/>
    <mergeCell ref="U65:V65"/>
    <mergeCell ref="A66:B66"/>
    <mergeCell ref="O66:P66"/>
    <mergeCell ref="R66:S66"/>
    <mergeCell ref="U66:V66"/>
    <mergeCell ref="A62:X62"/>
    <mergeCell ref="A63:X63"/>
    <mergeCell ref="A64:B64"/>
    <mergeCell ref="O64:P64"/>
    <mergeCell ref="R64:S64"/>
    <mergeCell ref="U64:V64"/>
    <mergeCell ref="A60:F60"/>
    <mergeCell ref="O60:P60"/>
    <mergeCell ref="R60:S60"/>
    <mergeCell ref="U60:V60"/>
    <mergeCell ref="A61:F61"/>
    <mergeCell ref="O61:P61"/>
    <mergeCell ref="R61:S61"/>
    <mergeCell ref="U61:V61"/>
    <mergeCell ref="A57:F57"/>
    <mergeCell ref="O57:P57"/>
    <mergeCell ref="R57:S57"/>
    <mergeCell ref="U57:V57"/>
    <mergeCell ref="A58:X58"/>
    <mergeCell ref="O59:P59"/>
    <mergeCell ref="R59:S59"/>
    <mergeCell ref="U59:V59"/>
    <mergeCell ref="A54:X54"/>
    <mergeCell ref="O55:P55"/>
    <mergeCell ref="R55:S55"/>
    <mergeCell ref="U55:V55"/>
    <mergeCell ref="O56:P56"/>
    <mergeCell ref="R56:S56"/>
    <mergeCell ref="U56:V56"/>
    <mergeCell ref="O52:P52"/>
    <mergeCell ref="R52:S52"/>
    <mergeCell ref="U52:V52"/>
    <mergeCell ref="A53:F53"/>
    <mergeCell ref="O53:P53"/>
    <mergeCell ref="R53:S53"/>
    <mergeCell ref="U53:V53"/>
    <mergeCell ref="O50:P50"/>
    <mergeCell ref="R50:S50"/>
    <mergeCell ref="U50:V50"/>
    <mergeCell ref="O51:P51"/>
    <mergeCell ref="R51:S51"/>
    <mergeCell ref="U51:V51"/>
    <mergeCell ref="O48:P48"/>
    <mergeCell ref="R48:S48"/>
    <mergeCell ref="U48:V48"/>
    <mergeCell ref="O49:P49"/>
    <mergeCell ref="R49:S49"/>
    <mergeCell ref="U49:V49"/>
    <mergeCell ref="O46:P46"/>
    <mergeCell ref="R46:S46"/>
    <mergeCell ref="U46:V46"/>
    <mergeCell ref="O47:P47"/>
    <mergeCell ref="R47:S47"/>
    <mergeCell ref="U47:V47"/>
    <mergeCell ref="O43:P43"/>
    <mergeCell ref="R43:S43"/>
    <mergeCell ref="U43:V43"/>
    <mergeCell ref="R44:S44"/>
    <mergeCell ref="U44:V44"/>
    <mergeCell ref="O45:P45"/>
    <mergeCell ref="R45:S45"/>
    <mergeCell ref="U45:V45"/>
    <mergeCell ref="O41:P41"/>
    <mergeCell ref="R41:S41"/>
    <mergeCell ref="U41:V41"/>
    <mergeCell ref="O42:P42"/>
    <mergeCell ref="R42:S42"/>
    <mergeCell ref="U42:V42"/>
    <mergeCell ref="O39:P39"/>
    <mergeCell ref="R39:S39"/>
    <mergeCell ref="U39:V39"/>
    <mergeCell ref="O40:P40"/>
    <mergeCell ref="R40:S40"/>
    <mergeCell ref="U40:V40"/>
    <mergeCell ref="O37:P37"/>
    <mergeCell ref="R37:S37"/>
    <mergeCell ref="U37:V37"/>
    <mergeCell ref="O38:P38"/>
    <mergeCell ref="R38:S38"/>
    <mergeCell ref="U38:V38"/>
    <mergeCell ref="O35:P35"/>
    <mergeCell ref="R35:S35"/>
    <mergeCell ref="U35:V35"/>
    <mergeCell ref="O36:P36"/>
    <mergeCell ref="R36:S36"/>
    <mergeCell ref="U36:V36"/>
    <mergeCell ref="O33:P33"/>
    <mergeCell ref="R33:S33"/>
    <mergeCell ref="U33:V33"/>
    <mergeCell ref="O34:P34"/>
    <mergeCell ref="R34:S34"/>
    <mergeCell ref="U34:V34"/>
    <mergeCell ref="A30:X30"/>
    <mergeCell ref="O31:P31"/>
    <mergeCell ref="R31:S31"/>
    <mergeCell ref="U31:V31"/>
    <mergeCell ref="O32:P32"/>
    <mergeCell ref="R32:S32"/>
    <mergeCell ref="U32:V32"/>
    <mergeCell ref="A28:B28"/>
    <mergeCell ref="O28:P28"/>
    <mergeCell ref="R28:S28"/>
    <mergeCell ref="U28:V28"/>
    <mergeCell ref="A29:L29"/>
    <mergeCell ref="M29:X29"/>
    <mergeCell ref="O25:P25"/>
    <mergeCell ref="R25:S25"/>
    <mergeCell ref="U25:V25"/>
    <mergeCell ref="O27:P27"/>
    <mergeCell ref="R27:S27"/>
    <mergeCell ref="U27:V27"/>
    <mergeCell ref="O23:P23"/>
    <mergeCell ref="R23:S23"/>
    <mergeCell ref="U23:V23"/>
    <mergeCell ref="O24:P24"/>
    <mergeCell ref="R24:S24"/>
    <mergeCell ref="U24:V24"/>
    <mergeCell ref="O21:P21"/>
    <mergeCell ref="R21:S21"/>
    <mergeCell ref="U21:V21"/>
    <mergeCell ref="O22:P22"/>
    <mergeCell ref="R22:S22"/>
    <mergeCell ref="U22:V22"/>
    <mergeCell ref="O19:P19"/>
    <mergeCell ref="R19:S19"/>
    <mergeCell ref="U19:V19"/>
    <mergeCell ref="O20:P20"/>
    <mergeCell ref="R20:S20"/>
    <mergeCell ref="U20:V20"/>
    <mergeCell ref="O17:P17"/>
    <mergeCell ref="R17:S17"/>
    <mergeCell ref="U17:V17"/>
    <mergeCell ref="O18:P18"/>
    <mergeCell ref="R18:S18"/>
    <mergeCell ref="U18:V18"/>
    <mergeCell ref="O15:P15"/>
    <mergeCell ref="R15:S15"/>
    <mergeCell ref="U15:V15"/>
    <mergeCell ref="O16:P16"/>
    <mergeCell ref="R16:S16"/>
    <mergeCell ref="U16:V16"/>
    <mergeCell ref="O13:P13"/>
    <mergeCell ref="R13:S13"/>
    <mergeCell ref="U13:V13"/>
    <mergeCell ref="O14:P14"/>
    <mergeCell ref="R14:S14"/>
    <mergeCell ref="U14:V14"/>
    <mergeCell ref="A9:X9"/>
    <mergeCell ref="A10:X10"/>
    <mergeCell ref="O11:P11"/>
    <mergeCell ref="R11:S11"/>
    <mergeCell ref="U11:V11"/>
    <mergeCell ref="O12:P12"/>
    <mergeCell ref="R12:S12"/>
    <mergeCell ref="U12:V12"/>
    <mergeCell ref="N6:X6"/>
    <mergeCell ref="O7:P7"/>
    <mergeCell ref="R7:S7"/>
    <mergeCell ref="U7:V7"/>
    <mergeCell ref="O8:P8"/>
    <mergeCell ref="R8:S8"/>
    <mergeCell ref="U8:V8"/>
    <mergeCell ref="N4:P4"/>
    <mergeCell ref="Q4:S4"/>
    <mergeCell ref="T4:V4"/>
    <mergeCell ref="W4:X4"/>
    <mergeCell ref="O5:P5"/>
    <mergeCell ref="R5:S5"/>
    <mergeCell ref="U5:V5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505" right="0.70866141732283505" top="0.74803149606299191" bottom="0.74803149606299191" header="0.31496062992126" footer="0.31496062992126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  заочне</vt:lpstr>
      <vt:lpstr> план С2  (26-27)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2026-05-23T09:11:52Z</dcterms:created>
  <dcterms:modified xsi:type="dcterms:W3CDTF">2026-05-23T09:15:06Z</dcterms:modified>
</cp:coreProperties>
</file>